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f46e9b86d9e4050" /></Relationships>
</file>

<file path=xl/workbook.xml><?xml version="1.0" encoding="utf-8"?>
<x:workbook xmlns:x="http://schemas.openxmlformats.org/spreadsheetml/2006/main">
  <x:sheets>
    <x:sheet xmlns:r="http://schemas.openxmlformats.org/officeDocument/2006/relationships" name="はじめに" sheetId="1" r:id="Rc27aeb2370b94a29"/>
    <x:sheet xmlns:r="http://schemas.openxmlformats.org/officeDocument/2006/relationships" name="資材明細" sheetId="2" r:id="Rdbcab7a2bd894e3e"/>
    <x:sheet xmlns:r="http://schemas.openxmlformats.org/officeDocument/2006/relationships" name="作業時間" sheetId="3" r:id="Rf824ace1d29c42a0"/>
    <x:sheet xmlns:r="http://schemas.openxmlformats.org/officeDocument/2006/relationships" name="品質実績" sheetId="4" r:id="R97b895eb0cae48b7"/>
    <x:sheet xmlns:r="http://schemas.openxmlformats.org/officeDocument/2006/relationships" name="改善効果" sheetId="5" r:id="R0e0c8be3b7104042"/>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0.0;[Red](#,##0.0)"/>
    <x:numFmt numFmtId="201" formatCode="0.00%"/>
    <x:numFmt numFmtId="202" formatCode="#,##0"/>
    <x:numFmt numFmtId="203" formatCode="0%"/>
    <x:numFmt numFmtId="204" formatCode="0.0%"/>
    <x:numFmt numFmtId="205" formatCode="0.0"/>
  </x:numFmts>
  <x:fonts count="10">
    <x:font>
      <x:sz val="11"/>
      <x:name val="Carlito"/>
    </x:font>
    <x:font>
      <x:b/>
      <x:sz val="16"/>
      <x:color rgb="FFFFFFFF"/>
      <x:name val="Carlito"/>
    </x:font>
    <x:font>
      <x:sz val="10"/>
      <x:color rgb="FF263544"/>
      <x:name val="Carlito"/>
    </x:font>
    <x:font>
      <x:b/>
      <x:sz val="11"/>
      <x:color rgb="FFFFFFFF"/>
      <x:name val="Carlito"/>
    </x:font>
    <x:font>
      <x:b/>
      <x:sz val="11"/>
      <x:color rgb="FFA65410"/>
      <x:name val="Carlito"/>
    </x:font>
    <x:font>
      <x:b/>
      <x:sz val="11"/>
      <x:color rgb="FF263544"/>
      <x:name val="Carlito"/>
    </x:font>
    <x:font>
      <x:sz val="11"/>
      <x:color rgb="FF263544"/>
      <x:name val="Carlito"/>
    </x:font>
    <x:font>
      <x:sz val="11"/>
      <x:color rgb="FF1964A5"/>
      <x:name val="Carlito"/>
    </x:font>
    <x:font>
      <x:b/>
      <x:sz val="11"/>
      <x:name val="Carlito"/>
    </x:font>
    <x:font>
      <x:b/>
      <x:sz val="11"/>
      <x:color rgb="FF18334E"/>
      <x:name val="Carlito"/>
    </x:font>
  </x:fonts>
  <x:fills count="6">
    <x:fill>
      <x:patternFill patternType="none"/>
    </x:fill>
    <x:fill>
      <x:patternFill patternType="gray125"/>
    </x:fill>
    <x:fill>
      <x:patternFill patternType="solid">
        <x:fgColor rgb="FF18334E"/>
      </x:patternFill>
    </x:fill>
    <x:fill>
      <x:patternFill patternType="solid">
        <x:fgColor rgb="FFEAF4FA"/>
      </x:patternFill>
    </x:fill>
    <x:fill>
      <x:patternFill patternType="solid">
        <x:fgColor rgb="FFFFF4E3"/>
      </x:patternFill>
    </x:fill>
    <x:fill>
      <x:patternFill patternType="solid">
        <x:fgColor rgb="FFE2F3E8"/>
      </x:patternFill>
    </x:fill>
  </x:fills>
  <x:borders count="2">
    <x:border/>
    <x:border/>
  </x:borders>
  <x:cellStyleXfs count="1">
    <x:xf numFmtId="0" fontId="0" fillId="0" borderId="0"/>
  </x:cellStyleXfs>
  <x:cellXfs count="79">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vertical="center" wrapText="1"/>
    </x:xf>
    <x:xf numFmtId="0" fontId="3" fillId="2" borderId="1" xfId="0" applyNumberFormat="1" applyFont="1" applyFill="1" applyBorder="1"/>
    <x:xf numFmtId="0" fontId="3" fillId="2" borderId="1" xfId="0" applyNumberFormat="1" applyFont="1" applyFill="1" applyBorder="1" applyAlignment="1">
      <x:alignment wrapText="1"/>
    </x:xf>
    <x:xf numFmtId="0" fontId="3" fillId="2" borderId="1" xfId="0" applyNumberFormat="1" applyFont="1" applyFill="1" applyBorder="1" applyAlignment="1">
      <x:alignment vertical="center"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5" borderId="0" xfId="0" applyNumberFormat="1" applyFont="1" applyFill="1" applyBorder="1"/>
    <x:xf numFmtId="0" fontId="5" fillId="5" borderId="0" xfId="0" applyNumberFormat="1" applyFont="1" applyFill="1" applyBorder="1"/>
    <x:xf numFmtId="0" fontId="0" fillId="5" borderId="1" xfId="0" applyNumberFormat="1" applyFont="1" applyFill="1" applyBorder="1"/>
    <x:xf numFmtId="0" fontId="5" fillId="5" borderId="1" xfId="0" applyNumberFormat="1" applyFont="1" applyFill="1" applyBorder="1"/>
    <x:xf numFmtId="0" fontId="6" fillId="4" borderId="0" xfId="0" applyNumberFormat="1" applyFont="1" applyFill="1" applyBorder="1"/>
    <x:xf numFmtId="0" fontId="6" fillId="4" borderId="0" xfId="0" applyNumberFormat="1" applyFont="1" applyFill="1" applyBorder="1" applyAlignment="1">
      <x:alignment wrapText="1"/>
    </x:xf>
    <x:xf numFmtId="0" fontId="6" fillId="4" borderId="1" xfId="0" applyNumberFormat="1" applyFont="1" applyFill="1" applyBorder="1"/>
    <x:xf numFmtId="0" fontId="6" fillId="4" borderId="1" xfId="0" applyNumberFormat="1" applyFont="1" applyFill="1" applyBorder="1" applyAlignment="1">
      <x:alignment wrapText="1"/>
    </x:xf>
    <x:xf numFmtId="0" fontId="7" fillId="3" borderId="0" xfId="0" applyNumberFormat="1" applyFont="1" applyFill="1" applyBorder="1"/>
    <x:xf numFmtId="0" fontId="7" fillId="3" borderId="1" xfId="0" applyNumberFormat="1" applyFont="1" applyFill="1" applyBorder="1"/>
    <x:xf numFmtId="200" fontId="7" fillId="3" borderId="0" xfId="0" applyNumberFormat="1" applyFont="1" applyFill="1" applyBorder="1"/>
    <x:xf numFmtId="200" fontId="0" fillId="0" borderId="0" xfId="0" applyNumberFormat="1" applyFont="1" applyFill="1" applyBorder="1"/>
    <x:xf numFmtId="200" fontId="5" fillId="5" borderId="0" xfId="0" applyNumberFormat="1" applyFont="1" applyFill="1" applyBorder="1"/>
    <x:xf numFmtId="200" fontId="7" fillId="3" borderId="1" xfId="0" applyNumberFormat="1" applyFont="1" applyFill="1" applyBorder="1"/>
    <x:xf numFmtId="200" fontId="0" fillId="0" borderId="1" xfId="0" applyNumberFormat="1" applyFont="1" applyFill="1" applyBorder="1"/>
    <x:xf numFmtId="200" fontId="5" fillId="5" borderId="1" xfId="0" applyNumberFormat="1" applyFont="1" applyFill="1" applyBorder="1"/>
    <x:xf numFmtId="0" fontId="8" fillId="5" borderId="0" xfId="0" applyNumberFormat="1" applyFont="1" applyFill="1" applyBorder="1"/>
    <x:xf numFmtId="0" fontId="8" fillId="5" borderId="1" xfId="0" applyNumberFormat="1" applyFont="1" applyFill="1" applyBorder="1"/>
    <x:xf numFmtId="0" fontId="0" fillId="4" borderId="0" xfId="0" applyNumberFormat="1" applyFont="1" applyFill="1" applyBorder="1" applyAlignment="1">
      <x:alignment wrapText="1"/>
    </x:xf>
    <x:xf numFmtId="0" fontId="0" fillId="4" borderId="1" xfId="0" applyNumberFormat="1" applyFont="1" applyFill="1" applyBorder="1" applyAlignment="1">
      <x:alignment wrapText="1"/>
    </x:xf>
    <x:xf numFmtId="200" fontId="8" fillId="5" borderId="0" xfId="0" applyNumberFormat="1" applyFont="1" applyFill="1" applyBorder="1"/>
    <x:xf numFmtId="200" fontId="8" fillId="5" borderId="1" xfId="0" applyNumberFormat="1" applyFont="1" applyFill="1" applyBorder="1"/>
    <x:xf numFmtId="201" fontId="8" fillId="5" borderId="0" xfId="0" applyNumberFormat="1" applyFont="1" applyFill="1" applyBorder="1"/>
    <x:xf numFmtId="201" fontId="8" fillId="5"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2" fontId="0" fillId="3" borderId="0" xfId="0" applyNumberFormat="1" applyFont="1" applyFill="1" applyBorder="1"/>
    <x:xf numFmtId="202" fontId="0" fillId="3" borderId="1" xfId="0" applyNumberFormat="1" applyFont="1" applyFill="1" applyBorder="1"/>
    <x:xf numFmtId="202" fontId="7" fillId="3" borderId="0" xfId="0" applyNumberFormat="1" applyFont="1" applyFill="1" applyBorder="1"/>
    <x:xf numFmtId="202" fontId="7" fillId="3" borderId="1" xfId="0" applyNumberFormat="1" applyFont="1" applyFill="1" applyBorder="1"/>
    <x:xf numFmtId="203" fontId="0" fillId="0" borderId="0" xfId="0" applyNumberFormat="1" applyFont="1" applyFill="1" applyBorder="1"/>
    <x:xf numFmtId="203" fontId="0" fillId="0" borderId="1" xfId="0" applyNumberFormat="1" applyFont="1" applyFill="1" applyBorder="1"/>
    <x:xf numFmtId="0" fontId="9" fillId="5" borderId="0" xfId="0" applyNumberFormat="1" applyFont="1" applyFill="1" applyBorder="1"/>
    <x:xf numFmtId="0" fontId="9" fillId="5" borderId="1" xfId="0" applyNumberFormat="1" applyFont="1" applyFill="1" applyBorder="1"/>
    <x:xf numFmtId="204" fontId="0" fillId="0" borderId="0" xfId="0" applyNumberFormat="1" applyFont="1" applyFill="1" applyBorder="1"/>
    <x:xf numFmtId="204" fontId="0" fillId="0" borderId="1" xfId="0" applyNumberFormat="1" applyFont="1" applyFill="1" applyBorder="1"/>
    <x:xf numFmtId="205" fontId="0" fillId="0" borderId="0" xfId="0" applyNumberFormat="1" applyFont="1" applyFill="1" applyBorder="1"/>
    <x:xf numFmtId="205" fontId="0" fillId="0" borderId="1" xfId="0" applyNumberFormat="1" applyFont="1" applyFill="1" applyBorder="1"/>
    <x:xf numFmtId="205" fontId="0" fillId="4" borderId="0" xfId="0" applyNumberFormat="1" applyFont="1" applyFill="1" applyBorder="1"/>
    <x:xf numFmtId="205" fontId="0" fillId="4" borderId="1"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wrapText="1"/>
    </x:xf>
    <x:xf numFmtId="0" fontId="5" fillId="4" borderId="1" xfId="0" applyNumberFormat="1" applyFont="1" applyFill="1" applyBorder="1"/>
    <x:xf numFmtId="0" fontId="5" fillId="4" borderId="1" xfId="0" applyNumberFormat="1" applyFont="1" applyFill="1" applyBorder="1" applyAlignment="1">
      <x:alignment wrapText="1"/>
    </x:xf>
    <x:xf numFmtId="203" fontId="0" fillId="3" borderId="0" xfId="0" applyNumberFormat="1" applyFont="1" applyFill="1" applyBorder="1"/>
    <x:xf numFmtId="203" fontId="0" fillId="3" borderId="1" xfId="0" applyNumberFormat="1" applyFont="1" applyFill="1" applyBorder="1"/>
    <x:xf numFmtId="203" fontId="7" fillId="3" borderId="0" xfId="0" applyNumberFormat="1" applyFont="1" applyFill="1" applyBorder="1"/>
    <x:xf numFmtId="203" fontId="7" fillId="3" borderId="1" xfId="0" applyNumberFormat="1" applyFont="1" applyFill="1" applyBorder="1"/>
    <x:xf numFmtId="200" fontId="9" fillId="5" borderId="0" xfId="0" applyNumberFormat="1" applyFont="1" applyFill="1" applyBorder="1"/>
    <x:xf numFmtId="200" fontId="9" fillId="5" borderId="1" xfId="0" applyNumberFormat="1" applyFont="1" applyFill="1" applyBorder="1"/>
    <x:xf numFmtId="200" fontId="0" fillId="4"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7aaea7d6f864d0a" /><Relationship Type="http://schemas.openxmlformats.org/officeDocument/2006/relationships/theme" Target="/xl/theme/theme1.xml" Id="Re7cb58a65be94071" /><Relationship Type="http://schemas.openxmlformats.org/officeDocument/2006/relationships/sharedStrings" Target="/xl/sharedStrings.xml" Id="Rdcb7d43e50c74528" /><Relationship Type="http://schemas.openxmlformats.org/officeDocument/2006/relationships/worksheet" Target="/xl/worksheets/sheet1.xml" Id="Rc27aeb2370b94a29" /><Relationship Type="http://schemas.openxmlformats.org/officeDocument/2006/relationships/worksheet" Target="/xl/worksheets/sheet2.xml" Id="Rdbcab7a2bd894e3e" /><Relationship Type="http://schemas.openxmlformats.org/officeDocument/2006/relationships/worksheet" Target="/xl/worksheets/sheet3.xml" Id="Rf824ace1d29c42a0" /><Relationship Type="http://schemas.openxmlformats.org/officeDocument/2006/relationships/worksheet" Target="/xl/worksheets/sheet4.xml" Id="R97b895eb0cae48b7" /><Relationship Type="http://schemas.openxmlformats.org/officeDocument/2006/relationships/worksheet" Target="/xl/worksheets/sheet5.xml" Id="R0e0c8be3b710404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7" hidden="0" customWidth="1"/>
    <x:col min="2" max="2" width="60" hidden="0" customWidth="1"/>
    <x:col min="3" max="3" width="53" hidden="0" customWidth="1"/>
    <x:col min="4" max="4" width="13" hidden="0" customWidth="1"/>
    <x:col min="5" max="5" width="13" hidden="0" customWidth="1"/>
    <x:col min="6" max="6" width="15" hidden="0" customWidth="1"/>
    <x:col min="7" max="7" width="15" hidden="0" customWidth="1"/>
    <x:col min="8" max="8" width="15" hidden="0" customWidth="1"/>
    <x:col min="9" max="9" width="14" hidden="0" customWidth="1"/>
    <x:col min="10" max="10" width="14" hidden="0" customWidth="1"/>
  </x:cols>
  <x:sheetData>
    <x:row r="1" ht="42" customHeight="1">
      <x:c r="A1" s="4" t="str">
        <x:v>梱包コスト改善｜Excel試算テンプレート</x:v>
      </x:c>
      <x:c r="B1" s="4"/>
      <x:c r="C1" s="4"/>
      <x:c r="D1" s="4"/>
      <x:c r="E1" s="4"/>
      <x:c r="F1" s="4"/>
      <x:c r="G1" s="4"/>
      <x:c r="H1" s="4"/>
      <x:c r="I1" s="4"/>
      <x:c r="J1" s="4"/>
    </x:row>
    <x:row r="2" ht="28" customHeight="1">
      <x:c r="A2" s="10" t="str">
        <x:v>法人の梱包・物流担当者向け / 入力色：水色 / 数値・費用は説明用の架空サンプル</x:v>
      </x:c>
      <x:c r="B2" s="10"/>
      <x:c r="C2" s="10"/>
      <x:c r="D2" s="10"/>
      <x:c r="E2" s="10"/>
      <x:c r="F2" s="10"/>
      <x:c r="G2" s="10"/>
      <x:c r="H2" s="10"/>
      <x:c r="I2" s="10"/>
      <x:c r="J2" s="10"/>
    </x:row>
    <x:row r="4" ht="27" customHeight="1">
      <x:c r="A4" s="16" t="str">
        <x:v>STEP</x:v>
      </x:c>
      <x:c r="B4" s="16" t="str">
        <x:v>入力先</x:v>
      </x:c>
      <x:c r="C4" s="16" t="str">
        <x:v>確認すること</x:v>
      </x:c>
    </x:row>
    <x:row r="5" ht="35" customHeight="1">
      <x:c r="A5" s="26" t="str">
        <x:v>1</x:v>
      </x:c>
      <x:c r="B5" s="26" t="str">
        <x:v>資材明細</x:v>
      </x:c>
      <x:c r="C5" s="26" t="str">
        <x:v>資材の単価×使用量。現状・改善案を同一の1ケース単位で入力</x:v>
      </x:c>
    </x:row>
    <x:row r="6" ht="35" customHeight="1">
      <x:c r="A6" s="26" t="str">
        <x:v>2</x:v>
      </x:c>
      <x:c r="B6" s="26" t="str">
        <x:v>作業時間</x:v>
      </x:c>
      <x:c r="C6" s="26" t="str">
        <x:v>工程別の実測秒数と会社の労務費単価を入力（複数回計測して代表値を使う）</x:v>
      </x:c>
    </x:row>
    <x:row r="7" ht="35" customHeight="1">
      <x:c r="A7" s="26" t="str">
        <x:v>3</x:v>
      </x:c>
      <x:c r="B7" s="26" t="str">
        <x:v>品質実績</x:v>
      </x:c>
      <x:c r="C7" s="26" t="str">
        <x:v>同条件の出荷数・不良件数・1件の純損失を入力（補填済金額は二重計上しない）</x:v>
      </x:c>
    </x:row>
    <x:row r="8" ht="35" customHeight="1">
      <x:c r="A8" s="26" t="str">
        <x:v>4</x:v>
      </x:c>
      <x:c r="B8" s="26" t="str">
        <x:v>改善効果</x:v>
      </x:c>
      <x:c r="C8" s="26" t="str">
        <x:v>月間出荷量、間接費、付帯費、運賃、改善初期費用、労務費現金化割合を設定</x:v>
      </x:c>
    </x:row>
    <x:row r="9" ht="35" customHeight="1">
      <x:c r="A9" s="26" t="str">
        <x:v>5</x:v>
      </x:c>
      <x:c r="B9" s="26" t="str">
        <x:v>採用前評価</x:v>
      </x:c>
      <x:c r="C9" s="26" t="str">
        <x:v>Excelが計算する結果は試算。輸送試験・現場負荷・納品先仕様で品質検証して採否決定</x:v>
      </x:c>
    </x:row>
    <x:row r="10" ht="35" customHeight="1">
      <x:c r="A10" s="26" t="str">
        <x:v>6</x:v>
      </x:c>
      <x:c r="B10" s="26" t="str">
        <x:v>公開記事用</x:v>
      </x:c>
      <x:c r="C10" s="26" t="str">
        <x:v>xlsxをWordPressへアップロードして初めて読者が記事からダウンロード可能</x:v>
      </x:c>
    </x:row>
    <x:row r="12" ht="27" customHeight="1">
      <x:c r="A12" s="16" t="str">
        <x:v>このテンプレートの4つの約束</x:v>
      </x:c>
      <x:c r="B12" s="16"/>
      <x:c r="C12" s="16"/>
      <x:c r="D12" s="16"/>
      <x:c r="E12" s="16"/>
      <x:c r="F12" s="16"/>
    </x:row>
    <x:row r="13" ht="32" customHeight="1">
      <x:c r="A13" s="26" t="str">
        <x:v>定義を揃える</x:v>
      </x:c>
      <x:c r="B13" s="26" t="str">
        <x:v>基準は1ケース。製品入数変更時は1個当たりの評価も追加する</x:v>
      </x:c>
    </x:row>
    <x:row r="14" ht="32" customHeight="1">
      <x:c r="A14" s="26" t="str">
        <x:v>1工程1回だけ</x:v>
      </x:c>
      <x:c r="B14" s="26" t="str">
        <x:v>梱包の人件費が物流請求書にも含まれるときは別表で重複控除</x:v>
      </x:c>
    </x:row>
    <x:row r="15" ht="32" customHeight="1">
      <x:c r="A15" s="26" t="str">
        <x:v>推計と実績を分ける</x:v>
      </x:c>
      <x:c r="B15" s="26" t="str">
        <x:v>「品質実績」の損失見込は標本からの参考値。改善後は実測で更新</x:v>
      </x:c>
    </x:row>
    <x:row r="16" ht="32" customHeight="1">
      <x:c r="A16" s="26" t="str">
        <x:v>費用と現金を分ける</x:v>
      </x:c>
      <x:c r="B16" s="26" t="str">
        <x:v>作業秒数短縮＝現金支出削減ではない。現金化できる比率は独立入力</x:v>
      </x:c>
    </x:row>
    <x:row r="17" ht="32" customHeight="1">
      <x:c r="A17" s="26" t="str">
        <x:v>合格条件</x:v>
      </x:c>
      <x:c r="B17" s="26" t="str">
        <x:v>梱包品質・引受条件・納品先仕様を満たした案だけコスト比較する</x:v>
      </x:c>
    </x:row>
    <x:row r="18" ht="32" customHeight="1">
      <x:c r="A18" s="26" t="str">
        <x:v>入力方法</x:v>
      </x:c>
      <x:c r="B18" s="26" t="str">
        <x:v>青字・水色背景だけ編集。数式セルは書換えない</x:v>
      </x:c>
    </x:row>
    <x:row r="20" ht="27" customHeight="1">
      <x:c r="A20" s="16" t="str">
        <x:v>公開一次資料・調査上の基礎</x:v>
      </x:c>
      <x:c r="B20" s="16"/>
      <x:c r="C20" s="16"/>
      <x:c r="D20" s="16"/>
      <x:c r="E20" s="16"/>
      <x:c r="F20" s="16"/>
      <x:c r="G20" s="16"/>
      <x:c r="H20" s="16"/>
      <x:c r="I20" s="16"/>
      <x:c r="J20" s="16"/>
    </x:row>
    <x:row r="21">
      <x:c r="A21" t="str">
        <x:v>日本郵便｜物流コストの区分</x:v>
      </x:c>
      <x:c r="B21" t="str">
        <x:v>https://www.post.japanpost.jp/bizpost/column/logistics11/cost-reduction/</x:v>
      </x:c>
    </x:row>
    <x:row r="22">
      <x:c r="A22" t="str">
        <x:v>JILS｜物流コスト調査と算定の考え方</x:v>
      </x:c>
      <x:c r="B22" t="str">
        <x:v>https://www1.logistics.or.jp/data/cost/</x:v>
      </x:c>
    </x:row>
    <x:row r="23">
      <x:c r="A23" t="str">
        <x:v>経済産業省｜物流効率化法の概要</x:v>
      </x:c>
      <x:c r="B23" t="str">
        <x:v>https://www.meti.go.jp/policy/economy/distribution/logistics_efficiency/bukkouhougaiyou.html</x:v>
      </x:c>
    </x:row>
    <x:row r="24">
      <x:c r="A24" t="str">
        <x:v>日本規格協会｜JIS Z 0200:2023</x:v>
      </x:c>
      <x:c r="B24" t="str">
        <x:v>https://webdesk.jsa.or.jp/books/W11M0090/index/?bunsyo_id=JIS+Z+0200%3A2023</x:v>
      </x:c>
    </x:row>
    <x:row r="25">
      <x:c r="A25" t="str">
        <x:v>パナソニック｜輸送包装の振動・圧縮・落下試験</x:v>
      </x:c>
      <x:c r="B25" t="str">
        <x:v>https://holdings.panasonic/jp/corporate/pac/reliability/wrapping.html</x:v>
      </x:c>
    </x:row>
    <x:row r="27" ht="33" customHeight="1">
      <x:c r="A27" s="22" t="str">
        <x:v>重要：本モデルは会計基準による製造原価の算定や税務処理を行うものではありません。投資意思決定のための社内試算です。</x:v>
      </x:c>
      <x:c r="B27" s="22"/>
      <x:c r="C27" s="22"/>
      <x:c r="D27" s="22"/>
      <x:c r="E27" s="22"/>
      <x:c r="F27" s="22"/>
      <x:c r="G27" s="22"/>
      <x:c r="H27" s="22"/>
    </x:row>
  </x:sheetData>
  <x:mergeCells>
    <x:mergeCell ref="A1:J1"/>
    <x:mergeCell ref="A2:J2"/>
    <x:mergeCell ref="A12:F12"/>
    <x:mergeCell ref="A20:J20"/>
    <x:mergeCell ref="A27:H27"/>
  </x:mergeCells>
  <x:pageMargins left="0.7" right="0.7" top="0.75" bottom="0.75" header="0.3" footer="0.3"/>
</x:worksheet>
</file>

<file path=xl/worksheets/sheet2.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24" hidden="0" customWidth="1"/>
    <x:col min="2" max="2" width="13" hidden="0" customWidth="1"/>
    <x:col min="3" max="3" width="14" hidden="0" customWidth="1"/>
    <x:col min="4" max="4" width="15" hidden="0" customWidth="1"/>
    <x:col min="5" max="5" width="15" hidden="0" customWidth="1"/>
    <x:col min="6" max="6" width="14" hidden="0" customWidth="1"/>
    <x:col min="7" max="7" width="15" hidden="0" customWidth="1"/>
    <x:col min="8" max="8" width="15" hidden="0" customWidth="1"/>
    <x:col min="9" max="9" width="14" hidden="0" customWidth="1"/>
    <x:col min="10" max="10" width="55" hidden="0" customWidth="1"/>
  </x:cols>
  <x:sheetData>
    <x:row r="1" ht="42" customHeight="1">
      <x:c r="A1" s="4" t="str">
        <x:v>資材明細｜1ケース当たりの材料使用量</x:v>
      </x:c>
      <x:c r="B1" s="4"/>
      <x:c r="C1" s="4"/>
      <x:c r="D1" s="4"/>
      <x:c r="E1" s="4"/>
      <x:c r="F1" s="4"/>
      <x:c r="G1" s="4"/>
      <x:c r="H1" s="4"/>
      <x:c r="I1" s="4"/>
      <x:c r="J1" s="4"/>
    </x:row>
    <x:row r="2" ht="28" customHeight="1">
      <x:c r="A2" s="10" t="str">
        <x:v>単価と使用量は同じ単位で入力：1本単価とcm使用量を掛けないこと</x:v>
      </x:c>
      <x:c r="B2" s="10"/>
      <x:c r="C2" s="10"/>
      <x:c r="D2" s="10"/>
      <x:c r="E2" s="10"/>
      <x:c r="F2" s="10"/>
      <x:c r="G2" s="10"/>
      <x:c r="H2" s="10"/>
      <x:c r="I2" s="10"/>
      <x:c r="J2" s="10"/>
    </x:row>
    <x:row r="5" ht="27" customHeight="1">
      <x:c r="A5" s="16" t="str">
        <x:v>資材</x:v>
      </x:c>
      <x:c r="B5" s="16" t="str">
        <x:v>単位</x:v>
      </x:c>
      <x:c r="C5" s="16" t="str">
        <x:v>現状単価</x:v>
      </x:c>
      <x:c r="D5" s="16" t="str">
        <x:v>現状使用量</x:v>
      </x:c>
      <x:c r="E5" s="16" t="str">
        <x:v>現状額</x:v>
      </x:c>
      <x:c r="F5" s="16" t="str">
        <x:v>改善単価</x:v>
      </x:c>
      <x:c r="G5" s="16" t="str">
        <x:v>改善使用量</x:v>
      </x:c>
      <x:c r="H5" s="16" t="str">
        <x:v>改善額</x:v>
      </x:c>
      <x:c r="I5" s="16" t="str">
        <x:v>削減額</x:v>
      </x:c>
      <x:c r="J5" s="16" t="str">
        <x:v>注意・備考</x:v>
      </x:c>
    </x:row>
    <x:row r="7" ht="25" customHeight="1">
      <x:c r="A7" t="str">
        <x:v>ダンボール箱</x:v>
      </x:c>
      <x:c r="B7" t="str">
        <x:v>箱</x:v>
      </x:c>
      <x:c r="C7" s="38" t="n">
        <x:v>110</x:v>
      </x:c>
      <x:c r="D7" s="38" t="n">
        <x:v>1</x:v>
      </x:c>
      <x:c r="E7" s="39" t="n">
        <x:f>C7*D7</x:f>
        <x:v>110</x:v>
      </x:c>
      <x:c r="F7" s="38" t="n">
        <x:v>99</x:v>
      </x:c>
      <x:c r="G7" s="38" t="n">
        <x:v>1</x:v>
      </x:c>
      <x:c r="H7" s="39" t="n">
        <x:f>F7*G7</x:f>
        <x:v>99</x:v>
      </x:c>
      <x:c r="I7" s="39" t="n">
        <x:f>E7-H7</x:f>
        <x:v>11</x:v>
      </x:c>
      <x:c r="J7" s="36" t="str">
        <x:v>封かん後外寸・強度に注意</x:v>
      </x:c>
    </x:row>
    <x:row r="8" ht="25" customHeight="1">
      <x:c r="A8" t="str">
        <x:v>緩衝材</x:v>
      </x:c>
      <x:c r="B8" t="str">
        <x:v>セット</x:v>
      </x:c>
      <x:c r="C8" s="38" t="n">
        <x:v>38</x:v>
      </x:c>
      <x:c r="D8" s="38" t="n">
        <x:v>1</x:v>
      </x:c>
      <x:c r="E8" s="39" t="n">
        <x:f>C8*D8</x:f>
        <x:v>38</x:v>
      </x:c>
      <x:c r="F8" s="38" t="n">
        <x:v>28</x:v>
      </x:c>
      <x:c r="G8" s="38" t="n">
        <x:v>1</x:v>
      </x:c>
      <x:c r="H8" s="39" t="n">
        <x:f>F8*G8</x:f>
        <x:v>28</x:v>
      </x:c>
      <x:c r="I8" s="39" t="n">
        <x:f>E8-H8</x:f>
        <x:v>10</x:v>
      </x:c>
      <x:c r="J8" s="36" t="str">
        <x:v>必要量を試験で確認</x:v>
      </x:c>
    </x:row>
    <x:row r="9" ht="25" customHeight="1">
      <x:c r="A9" t="str">
        <x:v>梱包テープ</x:v>
      </x:c>
      <x:c r="B9" t="str">
        <x:v>m</x:v>
      </x:c>
      <x:c r="C9" s="38" t="n">
        <x:v>12</x:v>
      </x:c>
      <x:c r="D9" s="38" t="n">
        <x:v>1</x:v>
      </x:c>
      <x:c r="E9" s="39" t="n">
        <x:f>C9*D9</x:f>
        <x:v>12</x:v>
      </x:c>
      <x:c r="F9" s="38" t="n">
        <x:v>10</x:v>
      </x:c>
      <x:c r="G9" s="38" t="n">
        <x:v>1</x:v>
      </x:c>
      <x:c r="H9" s="39" t="n">
        <x:f>F9*G9</x:f>
        <x:v>10</x:v>
      </x:c>
      <x:c r="I9" s="39" t="n">
        <x:f>E9-H9</x:f>
        <x:v>2</x:v>
      </x:c>
      <x:c r="J9" s="36" t="str">
        <x:v>1m当たり価格を入力</x:v>
      </x:c>
    </x:row>
    <x:row r="10" ht="25" customHeight="1">
      <x:c r="A10" t="str">
        <x:v>防水袋</x:v>
      </x:c>
      <x:c r="B10" t="str">
        <x:v>袋</x:v>
      </x:c>
      <x:c r="C10" s="38" t="n">
        <x:v>18</x:v>
      </x:c>
      <x:c r="D10" s="38" t="n">
        <x:v>1</x:v>
      </x:c>
      <x:c r="E10" s="39" t="n">
        <x:f>C10*D10</x:f>
        <x:v>18</x:v>
      </x:c>
      <x:c r="F10" s="38" t="n">
        <x:v>18</x:v>
      </x:c>
      <x:c r="G10" s="38" t="n">
        <x:v>1</x:v>
      </x:c>
      <x:c r="H10" s="39" t="n">
        <x:f>F10*G10</x:f>
        <x:v>18</x:v>
      </x:c>
      <x:c r="I10" s="39" t="n">
        <x:f>E10-H10</x:f>
        <x:v>0</x:v>
      </x:c>
      <x:c r="J10" s="36" t="str">
        <x:v>素材・厚み・寸法を確認</x:v>
      </x:c>
    </x:row>
    <x:row r="11" ht="25" customHeight="1">
      <x:c r="A11" t="str">
        <x:v>ラベル</x:v>
      </x:c>
      <x:c r="B11" t="str">
        <x:v>枚</x:v>
      </x:c>
      <x:c r="C11" s="38" t="n">
        <x:v>8</x:v>
      </x:c>
      <x:c r="D11" s="38" t="n">
        <x:v>1</x:v>
      </x:c>
      <x:c r="E11" s="39" t="n">
        <x:f>C11*D11</x:f>
        <x:v>8</x:v>
      </x:c>
      <x:c r="F11" s="38" t="n">
        <x:v>8</x:v>
      </x:c>
      <x:c r="G11" s="38" t="n">
        <x:v>1</x:v>
      </x:c>
      <x:c r="H11" s="39" t="n">
        <x:f>F11*G11</x:f>
        <x:v>8</x:v>
      </x:c>
      <x:c r="I11" s="39" t="n">
        <x:f>E11-H11</x:f>
        <x:v>0</x:v>
      </x:c>
      <x:c r="J11" s="36" t="str">
        <x:v>運送ラベル費が送料に含まれる場合は0</x:v>
      </x:c>
    </x:row>
    <x:row r="12" ht="25" customHeight="1">
      <x:c r="A12" t="str">
        <x:v>中仕切り</x:v>
      </x:c>
      <x:c r="B12" t="str">
        <x:v>枚</x:v>
      </x:c>
      <x:c r="C12" s="38" t="n">
        <x:v>14</x:v>
      </x:c>
      <x:c r="D12" s="38" t="n">
        <x:v>1</x:v>
      </x:c>
      <x:c r="E12" s="39" t="n">
        <x:f>C12*D12</x:f>
        <x:v>14</x:v>
      </x:c>
      <x:c r="F12" s="38" t="n">
        <x:v>12</x:v>
      </x:c>
      <x:c r="G12" s="38" t="n">
        <x:v>1</x:v>
      </x:c>
      <x:c r="H12" s="39" t="n">
        <x:f>F12*G12</x:f>
        <x:v>12</x:v>
      </x:c>
      <x:c r="I12" s="39" t="n">
        <x:f>E12-H12</x:f>
        <x:v>2</x:v>
      </x:c>
      <x:c r="J12" s="36" t="str">
        <x:v>摩擦・段積み・角接触を評価</x:v>
      </x:c>
    </x:row>
    <x:row r="13" ht="25" customHeight="1">
      <x:c r="A13" s="36"/>
      <x:c r="B13" s="36"/>
      <x:c r="C13" s="38" t="n">
        <x:v>0</x:v>
      </x:c>
      <x:c r="D13" s="38" t="n">
        <x:v>0</x:v>
      </x:c>
      <x:c r="E13" s="39" t="n">
        <x:f>C13*D13</x:f>
        <x:v>0</x:v>
      </x:c>
      <x:c r="F13" s="38" t="n">
        <x:v>0</x:v>
      </x:c>
      <x:c r="G13" s="38" t="n">
        <x:v>0</x:v>
      </x:c>
      <x:c r="H13" s="39" t="n">
        <x:f>F13*G13</x:f>
        <x:v>0</x:v>
      </x:c>
      <x:c r="I13" s="39" t="n">
        <x:f>E13-H13</x:f>
        <x:v>0</x:v>
      </x:c>
      <x:c r="J13" s="36"/>
    </x:row>
    <x:row r="14" ht="25" customHeight="1">
      <x:c r="A14" s="36"/>
      <x:c r="B14" s="36"/>
      <x:c r="C14" s="38" t="n">
        <x:v>0</x:v>
      </x:c>
      <x:c r="D14" s="38" t="n">
        <x:v>0</x:v>
      </x:c>
      <x:c r="E14" s="39" t="n">
        <x:f>C14*D14</x:f>
        <x:v>0</x:v>
      </x:c>
      <x:c r="F14" s="38" t="n">
        <x:v>0</x:v>
      </x:c>
      <x:c r="G14" s="38" t="n">
        <x:v>0</x:v>
      </x:c>
      <x:c r="H14" s="39" t="n">
        <x:f>F14*G14</x:f>
        <x:v>0</x:v>
      </x:c>
      <x:c r="I14" s="39" t="n">
        <x:f>E14-H14</x:f>
        <x:v>0</x:v>
      </x:c>
      <x:c r="J14" s="36"/>
    </x:row>
    <x:row r="15" ht="25" customHeight="1">
      <x:c r="A15" s="36"/>
      <x:c r="B15" s="36"/>
      <x:c r="C15" s="38" t="n">
        <x:v>0</x:v>
      </x:c>
      <x:c r="D15" s="38" t="n">
        <x:v>0</x:v>
      </x:c>
      <x:c r="E15" s="39" t="n">
        <x:f>C15*D15</x:f>
        <x:v>0</x:v>
      </x:c>
      <x:c r="F15" s="38" t="n">
        <x:v>0</x:v>
      </x:c>
      <x:c r="G15" s="38" t="n">
        <x:v>0</x:v>
      </x:c>
      <x:c r="H15" s="39" t="n">
        <x:f>F15*G15</x:f>
        <x:v>0</x:v>
      </x:c>
      <x:c r="I15" s="39" t="n">
        <x:f>E15-H15</x:f>
        <x:v>0</x:v>
      </x:c>
      <x:c r="J15" s="36"/>
    </x:row>
    <x:row r="16" ht="25" customHeight="1">
      <x:c r="A16" s="36"/>
      <x:c r="B16" s="36"/>
      <x:c r="C16" s="38" t="n">
        <x:v>0</x:v>
      </x:c>
      <x:c r="D16" s="38" t="n">
        <x:v>0</x:v>
      </x:c>
      <x:c r="E16" s="39" t="n">
        <x:f>C16*D16</x:f>
        <x:v>0</x:v>
      </x:c>
      <x:c r="F16" s="38" t="n">
        <x:v>0</x:v>
      </x:c>
      <x:c r="G16" s="38" t="n">
        <x:v>0</x:v>
      </x:c>
      <x:c r="H16" s="39" t="n">
        <x:f>F16*G16</x:f>
        <x:v>0</x:v>
      </x:c>
      <x:c r="I16" s="39" t="n">
        <x:f>E16-H16</x:f>
        <x:v>0</x:v>
      </x:c>
      <x:c r="J16" s="36"/>
    </x:row>
    <x:row r="17" ht="25" customHeight="1">
      <x:c r="A17" s="36"/>
      <x:c r="B17" s="36"/>
      <x:c r="C17" s="38" t="n">
        <x:v>0</x:v>
      </x:c>
      <x:c r="D17" s="38" t="n">
        <x:v>0</x:v>
      </x:c>
      <x:c r="E17" s="39" t="n">
        <x:f>C17*D17</x:f>
        <x:v>0</x:v>
      </x:c>
      <x:c r="F17" s="38" t="n">
        <x:v>0</x:v>
      </x:c>
      <x:c r="G17" s="38" t="n">
        <x:v>0</x:v>
      </x:c>
      <x:c r="H17" s="39" t="n">
        <x:f>F17*G17</x:f>
        <x:v>0</x:v>
      </x:c>
      <x:c r="I17" s="39" t="n">
        <x:f>E17-H17</x:f>
        <x:v>0</x:v>
      </x:c>
      <x:c r="J17" s="36"/>
    </x:row>
    <x:row r="18">
      <x:c r="C18" s="39"/>
      <x:c r="D18" s="39"/>
      <x:c r="E18" s="39"/>
      <x:c r="F18" s="39"/>
      <x:c r="G18" s="39"/>
      <x:c r="H18" s="39"/>
      <x:c r="I18" s="39"/>
    </x:row>
    <x:row r="19" ht="27" customHeight="1">
      <x:c r="A19" s="29" t="str">
        <x:v>合計（円／ケース）</x:v>
      </x:c>
      <x:c r="B19" s="29"/>
      <x:c r="C19" s="40"/>
      <x:c r="D19" s="40"/>
      <x:c r="E19" s="40" t="n">
        <x:f>SUM(E7:E17)</x:f>
        <x:v>200</x:v>
      </x:c>
      <x:c r="F19" s="40"/>
      <x:c r="G19" s="40"/>
      <x:c r="H19" s="40" t="n">
        <x:f>SUM(H7:H17)</x:f>
        <x:v>175</x:v>
      </x:c>
      <x:c r="I19" s="40" t="n">
        <x:f>E19-H19</x:f>
        <x:v>25</x:v>
      </x:c>
      <x:c r="J19" s="29"/>
    </x:row>
    <x:row r="21" ht="30" customHeight="1">
      <x:c r="A21" s="33" t="str">
        <x:v>資材のロス・端材：価格に織り込むか、数量（使用量）を歩留まり込みの実績値にする。両方へ同じロスを入れない。</x:v>
      </x:c>
      <x:c r="B21" s="33"/>
      <x:c r="C21" s="33"/>
      <x:c r="D21" s="33"/>
      <x:c r="E21" s="33"/>
      <x:c r="F21" s="33"/>
      <x:c r="G21" s="33"/>
      <x:c r="H21" s="33"/>
      <x:c r="I21" s="33"/>
      <x:c r="J21" s="33"/>
    </x:row>
  </x:sheetData>
  <x:mergeCells>
    <x:mergeCell ref="A1:J1"/>
    <x:mergeCell ref="A2:J2"/>
    <x:mergeCell ref="A21:J21"/>
  </x:mergeCells>
  <x:pageMargins left="0.7" right="0.7" top="0.75" bottom="0.75" header="0.3" footer="0.3"/>
</x:worksheet>
</file>

<file path=xl/worksheets/sheet3.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27" hidden="0" customWidth="1"/>
    <x:col min="2" max="2" width="18" hidden="0" customWidth="1"/>
    <x:col min="3" max="3" width="18" hidden="0" customWidth="1"/>
    <x:col min="4" max="4" width="16" hidden="0" customWidth="1"/>
    <x:col min="5" max="5" width="37" hidden="0" customWidth="1"/>
    <x:col min="6" max="6" width="37" hidden="0" customWidth="1"/>
    <x:col min="7" max="7" width="13" hidden="0" customWidth="1"/>
    <x:col min="8" max="8" width="13" hidden="0" customWidth="1"/>
    <x:col min="9" max="9" width="13" hidden="0" customWidth="1"/>
    <x:col min="10" max="10" width="13" hidden="0" customWidth="1"/>
  </x:cols>
  <x:sheetData>
    <x:row r="1" ht="42" customHeight="1">
      <x:c r="A1" s="4" t="str">
        <x:v>作業時間｜観測秒数から労務費を計算</x:v>
      </x:c>
      <x:c r="B1" s="4"/>
      <x:c r="C1" s="4"/>
      <x:c r="D1" s="4"/>
      <x:c r="E1" s="4"/>
      <x:c r="F1" s="4"/>
      <x:c r="G1" s="4"/>
      <x:c r="H1" s="4"/>
      <x:c r="I1" s="4"/>
      <x:c r="J1" s="4"/>
    </x:row>
    <x:row r="2" ht="28" customHeight="1">
      <x:c r="A2" s="10" t="str">
        <x:v>変動を把握するため複数回実測。労務費単価は法定福利費等の扱いを社内で統一</x:v>
      </x:c>
      <x:c r="B2" s="10"/>
      <x:c r="C2" s="10"/>
      <x:c r="D2" s="10"/>
      <x:c r="E2" s="10"/>
      <x:c r="F2" s="10"/>
      <x:c r="G2" s="10"/>
      <x:c r="H2" s="10"/>
      <x:c r="I2" s="10"/>
      <x:c r="J2" s="10"/>
    </x:row>
    <x:row r="5" ht="27" customHeight="1">
      <x:c r="A5" s="16" t="str">
        <x:v>労務費の単価</x:v>
      </x:c>
      <x:c r="B5" s="16" t="str">
        <x:v>現状</x:v>
      </x:c>
      <x:c r="C5" s="16" t="str">
        <x:v>改善案</x:v>
      </x:c>
    </x:row>
    <x:row r="6">
      <x:c r="A6" t="str">
        <x:v>円／時間</x:v>
      </x:c>
      <x:c r="B6" s="38" t="n">
        <x:v>1800</x:v>
      </x:c>
      <x:c r="C6" s="38" t="n">
        <x:v>1800</x:v>
      </x:c>
    </x:row>
    <x:row r="8" ht="27" customHeight="1">
      <x:c r="A8" s="16" t="str">
        <x:v>作業工程</x:v>
      </x:c>
      <x:c r="B8" s="16" t="str">
        <x:v>現状秒/箱</x:v>
      </x:c>
      <x:c r="C8" s="16" t="str">
        <x:v>改善秒/箱</x:v>
      </x:c>
      <x:c r="D8" s="16" t="str">
        <x:v>短縮秒</x:v>
      </x:c>
      <x:c r="E8" s="16" t="str">
        <x:v>改善の工夫（例）</x:v>
      </x:c>
      <x:c r="F8" s="16" t="str">
        <x:v>測定条件</x:v>
      </x:c>
    </x:row>
    <x:row r="9">
      <x:c r="A9" t="str">
        <x:v>資材を取り出す</x:v>
      </x:c>
      <x:c r="B9" s="38" t="n">
        <x:v>50</x:v>
      </x:c>
      <x:c r="C9" s="38" t="n">
        <x:v>34</x:v>
      </x:c>
      <x:c r="D9" s="39" t="n">
        <x:f>B9-C9</x:f>
        <x:v>16</x:v>
      </x:c>
      <x:c r="E9" s="36" t="str">
        <x:v>配置見直し</x:v>
      </x:c>
      <x:c r="F9" s="36" t="str">
        <x:v>同一SKU、5回程度の計測平均</x:v>
      </x:c>
    </x:row>
    <x:row r="10">
      <x:c r="A10" t="str">
        <x:v>箱を組み立てる</x:v>
      </x:c>
      <x:c r="B10" s="38" t="n">
        <x:v>35</x:v>
      </x:c>
      <x:c r="C10" s="38" t="n">
        <x:v>30</x:v>
      </x:c>
      <x:c r="D10" s="39" t="n">
        <x:f>B10-C10</x:f>
        <x:v>5</x:v>
      </x:c>
      <x:c r="E10" s="36" t="str">
        <x:v>箱サイズ統一</x:v>
      </x:c>
      <x:c r="F10" s="36" t="str">
        <x:v>同一SKU、5回程度の計測平均</x:v>
      </x:c>
    </x:row>
    <x:row r="11">
      <x:c r="A11" t="str">
        <x:v>製品・緩衝材を入れる</x:v>
      </x:c>
      <x:c r="B11" s="38" t="n">
        <x:v>90</x:v>
      </x:c>
      <x:c r="C11" s="38" t="n">
        <x:v>70</x:v>
      </x:c>
      <x:c r="D11" s="39" t="n">
        <x:f>B11-C11</x:f>
        <x:v>20</x:v>
      </x:c>
      <x:c r="E11" s="36" t="str">
        <x:v>緩衝材形状変更</x:v>
      </x:c>
      <x:c r="F11" s="36" t="str">
        <x:v>同一SKU、5回程度の計測平均</x:v>
      </x:c>
    </x:row>
    <x:row r="12">
      <x:c r="A12" t="str">
        <x:v>封かんする</x:v>
      </x:c>
      <x:c r="B12" s="38" t="n">
        <x:v>35</x:v>
      </x:c>
      <x:c r="C12" s="38" t="n">
        <x:v>26</x:v>
      </x:c>
      <x:c r="D12" s="39" t="n">
        <x:f>B12-C12</x:f>
        <x:v>9</x:v>
      </x:c>
      <x:c r="E12" s="36" t="str">
        <x:v>テープ長さの最適化</x:v>
      </x:c>
      <x:c r="F12" s="36" t="str">
        <x:v>同一SKU、5回程度の計測平均</x:v>
      </x:c>
    </x:row>
    <x:row r="13">
      <x:c r="A13" t="str">
        <x:v>仕上がり検査</x:v>
      </x:c>
      <x:c r="B13" s="38" t="n">
        <x:v>30</x:v>
      </x:c>
      <x:c r="C13" s="38" t="n">
        <x:v>30</x:v>
      </x:c>
      <x:c r="D13" s="39" t="n">
        <x:f>B13-C13</x:f>
        <x:v>0</x:v>
      </x:c>
      <x:c r="E13" s="36" t="str">
        <x:v>品質基準維持</x:v>
      </x:c>
      <x:c r="F13" s="36" t="str">
        <x:v>同一SKU、5回程度の計測平均</x:v>
      </x:c>
    </x:row>
    <x:row r="14">
      <x:c r="B14" s="38" t="n">
        <x:v>0</x:v>
      </x:c>
      <x:c r="C14" s="38" t="n">
        <x:v>0</x:v>
      </x:c>
      <x:c r="D14" s="39" t="n">
        <x:f>B14-C14</x:f>
        <x:v>0</x:v>
      </x:c>
      <x:c r="E14" s="36"/>
      <x:c r="F14" s="36"/>
    </x:row>
    <x:row r="15">
      <x:c r="B15" s="38" t="n">
        <x:v>0</x:v>
      </x:c>
      <x:c r="C15" s="38" t="n">
        <x:v>0</x:v>
      </x:c>
      <x:c r="D15" s="39" t="n">
        <x:f>B15-C15</x:f>
        <x:v>0</x:v>
      </x:c>
      <x:c r="E15" s="36"/>
      <x:c r="F15" s="36"/>
    </x:row>
    <x:row r="16">
      <x:c r="B16" s="38" t="n">
        <x:v>0</x:v>
      </x:c>
      <x:c r="C16" s="38" t="n">
        <x:v>0</x:v>
      </x:c>
      <x:c r="D16" s="39" t="n">
        <x:f>B16-C16</x:f>
        <x:v>0</x:v>
      </x:c>
      <x:c r="E16" s="36"/>
      <x:c r="F16" s="36"/>
    </x:row>
    <x:row r="17">
      <x:c r="B17" s="38" t="n">
        <x:v>0</x:v>
      </x:c>
      <x:c r="C17" s="38" t="n">
        <x:v>0</x:v>
      </x:c>
      <x:c r="D17" s="39" t="n">
        <x:f>B17-C17</x:f>
        <x:v>0</x:v>
      </x:c>
      <x:c r="E17" s="36"/>
      <x:c r="F17" s="36"/>
    </x:row>
    <x:row r="18">
      <x:c r="B18" s="39"/>
      <x:c r="C18" s="39"/>
      <x:c r="D18" s="39"/>
    </x:row>
    <x:row r="19">
      <x:c r="A19" s="44" t="str">
        <x:v>計（秒／箱）</x:v>
      </x:c>
      <x:c r="B19" s="48" t="n">
        <x:f>SUM(B9:B17)</x:f>
        <x:v>240</x:v>
      </x:c>
      <x:c r="C19" s="48" t="n">
        <x:f>SUM(C9:C17)</x:f>
        <x:v>190</x:v>
      </x:c>
      <x:c r="D19" s="48" t="n">
        <x:f>SUM(D9:D17)</x:f>
        <x:v>50</x:v>
      </x:c>
      <x:c r="E19" s="44"/>
      <x:c r="F19" s="44"/>
    </x:row>
    <x:row r="20">
      <x:c r="B20" s="39"/>
      <x:c r="C20" s="39"/>
      <x:c r="D20" s="39"/>
    </x:row>
    <x:row r="21">
      <x:c r="A21" s="44" t="str">
        <x:v>人件費（円／箱）</x:v>
      </x:c>
      <x:c r="B21" s="48" t="n">
        <x:f>B19/3600*B6</x:f>
        <x:v>120</x:v>
      </x:c>
      <x:c r="C21" s="48" t="n">
        <x:f>C19/3600*C6</x:f>
        <x:v>95</x:v>
      </x:c>
      <x:c r="D21" s="48" t="n">
        <x:f>B21-C21</x:f>
        <x:v>25</x:v>
      </x:c>
      <x:c r="E21" s="44"/>
      <x:c r="F21" s="44"/>
    </x:row>
    <x:row r="24" ht="30" customHeight="1">
      <x:c r="A24" s="46" t="str">
        <x:v>短縮時間を「削減できた給料」と決めつけない。空き時間を別工程へ移す場合は処理能力の改善であり、現金削減とは区別する。</x:v>
      </x:c>
      <x:c r="B24" s="46"/>
      <x:c r="C24" s="46"/>
      <x:c r="D24" s="46"/>
      <x:c r="E24" s="46"/>
      <x:c r="F24" s="46"/>
      <x:c r="G24" s="46"/>
      <x:c r="H24" s="46"/>
      <x:c r="I24" s="46"/>
      <x:c r="J24" s="46"/>
    </x:row>
  </x:sheetData>
  <x:mergeCells>
    <x:mergeCell ref="A1:J1"/>
    <x:mergeCell ref="A2:J2"/>
    <x:mergeCell ref="A24:J24"/>
  </x:mergeCells>
  <x:pageMargins left="0.7" right="0.7" top="0.75" bottom="0.75" header="0.3" footer="0.3"/>
</x:worksheet>
</file>

<file path=xl/worksheets/sheet4.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42" hidden="0" customWidth="1"/>
    <x:col min="2" max="2" width="23" hidden="0" customWidth="1"/>
    <x:col min="3" max="3" width="23" hidden="0" customWidth="1"/>
    <x:col min="4" max="4" width="15"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s>
  <x:sheetData>
    <x:row r="1" ht="42" customHeight="1">
      <x:c r="A1" s="4" t="str">
        <x:v>品質実績｜破損損失の期待額を分けて管理</x:v>
      </x:c>
      <x:c r="B1" s="4"/>
      <x:c r="C1" s="4"/>
      <x:c r="D1" s="4"/>
      <x:c r="E1" s="4"/>
      <x:c r="F1" s="4"/>
      <x:c r="G1" s="4"/>
      <x:c r="H1" s="4"/>
      <x:c r="I1" s="4"/>
      <x:c r="J1" s="4"/>
    </x:row>
    <x:row r="2" ht="28" customHeight="1">
      <x:c r="A2" s="10" t="str">
        <x:v>例は架空値。返品・破損・漏れ・再発送など対象事故を統一。事故率が下がると決めつけない</x:v>
      </x:c>
      <x:c r="B2" s="10"/>
      <x:c r="C2" s="10"/>
      <x:c r="D2" s="10"/>
      <x:c r="E2" s="10"/>
      <x:c r="F2" s="10"/>
      <x:c r="G2" s="10"/>
      <x:c r="H2" s="10"/>
      <x:c r="I2" s="10"/>
      <x:c r="J2" s="10"/>
    </x:row>
    <x:row r="5" ht="27" customHeight="1">
      <x:c r="A5" s="16" t="str">
        <x:v>記録項目</x:v>
      </x:c>
      <x:c r="B5" s="16" t="str">
        <x:v>現状期間</x:v>
      </x:c>
      <x:c r="C5" s="16" t="str">
        <x:v>試行改善期間</x:v>
      </x:c>
    </x:row>
    <x:row r="6">
      <x:c r="A6" t="str">
        <x:v>確認した出荷ケース数</x:v>
      </x:c>
      <x:c r="B6" s="56" t="n">
        <x:v>5000</x:v>
      </x:c>
      <x:c r="C6" s="56" t="n">
        <x:v>5000</x:v>
      </x:c>
    </x:row>
    <x:row r="7">
      <x:c r="A7" t="str">
        <x:v>対象事故件数</x:v>
      </x:c>
      <x:c r="B7" s="56" t="n">
        <x:v>40</x:v>
      </x:c>
      <x:c r="C7" s="56" t="n">
        <x:v>30</x:v>
      </x:c>
    </x:row>
    <x:row r="8">
      <x:c r="A8" t="str">
        <x:v>1件当たり平均純損失（円）</x:v>
      </x:c>
      <x:c r="B8" s="56" t="n">
        <x:v>2600</x:v>
      </x:c>
      <x:c r="C8" s="56" t="n">
        <x:v>2600</x:v>
      </x:c>
    </x:row>
    <x:row r="10">
      <x:c r="A10" s="44" t="str">
        <x:v>事故発生率</x:v>
      </x:c>
      <x:c r="B10" s="50" t="n">
        <x:f>IFERROR(B7/B6,0)</x:f>
        <x:v>0.008</x:v>
      </x:c>
      <x:c r="C10" s="50" t="n">
        <x:f>IFERROR(C7/C6,0)</x:f>
        <x:v>0.006</x:v>
      </x:c>
    </x:row>
    <x:row r="12">
      <x:c r="A12" s="44" t="str">
        <x:v>1ケース当たり期待損失（円）</x:v>
      </x:c>
      <x:c r="B12" s="48" t="n">
        <x:f>B10*B8</x:f>
        <x:v>20.8</x:v>
      </x:c>
      <x:c r="C12" s="48" t="n">
        <x:f>C10*C8</x:f>
        <x:v>15.6</x:v>
      </x:c>
    </x:row>
    <x:row r="15" ht="34" customHeight="1">
      <x:c r="A15" s="46" t="str">
        <x:v>純損失の例：商品原価相当＋再送料＋再梱包費＋対応人件費−回収額・保険金など。計上した費用を別項目と二重に入れない。</x:v>
      </x:c>
      <x:c r="B15" s="46"/>
      <x:c r="C15" s="46"/>
      <x:c r="D15" s="46"/>
      <x:c r="E15" s="46"/>
      <x:c r="F15" s="46"/>
      <x:c r="G15" s="46"/>
      <x:c r="H15" s="46"/>
      <x:c r="I15" s="46"/>
      <x:c r="J15" s="46"/>
    </x:row>
    <x:row r="17" ht="30" customHeight="1">
      <x:c r="A17" s="46" t="str">
        <x:v>事故件数が少ないと比率は不安定。試行期間・出荷先・物流条件を揃えて比較し、長期データで見直す。</x:v>
      </x:c>
      <x:c r="B17" s="46"/>
      <x:c r="C17" s="46"/>
      <x:c r="D17" s="46"/>
      <x:c r="E17" s="46"/>
      <x:c r="F17" s="46"/>
      <x:c r="G17" s="46"/>
      <x:c r="H17" s="46"/>
      <x:c r="I17" s="46"/>
      <x:c r="J17" s="46"/>
    </x:row>
  </x:sheetData>
  <x:mergeCells>
    <x:mergeCell ref="A1:J1"/>
    <x:mergeCell ref="A2:J2"/>
    <x:mergeCell ref="A15:J15"/>
    <x:mergeCell ref="A17:J17"/>
  </x:mergeCells>
  <x:pageMargins left="0.7" right="0.7" top="0.75" bottom="0.75" header="0.3" footer="0.3"/>
</x:worksheet>
</file>

<file path=xl/worksheets/sheet5.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3" hidden="0" customWidth="1"/>
    <x:col min="2" max="2" width="23" hidden="0" customWidth="1"/>
    <x:col min="3" max="3" width="24" hidden="0" customWidth="1"/>
    <x:col min="4" max="4" width="5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s>
  <x:sheetData>
    <x:row r="1" ht="42" customHeight="1">
      <x:c r="A1" s="4" t="str">
        <x:v>改善効果｜費用比較と現金化可能額</x:v>
      </x:c>
      <x:c r="B1" s="4"/>
      <x:c r="C1" s="4"/>
      <x:c r="D1" s="4"/>
      <x:c r="E1" s="4"/>
      <x:c r="F1" s="4"/>
      <x:c r="G1" s="4"/>
      <x:c r="H1" s="4"/>
      <x:c r="I1" s="4"/>
      <x:c r="J1" s="4"/>
    </x:row>
    <x:row r="2" ht="28" customHeight="1">
      <x:c r="A2" s="10" t="str">
        <x:v>青いセルが入力欄。品質条件を満たした改善案の経済性を判断するための社内試算</x:v>
      </x:c>
      <x:c r="B2" s="10"/>
      <x:c r="C2" s="10"/>
      <x:c r="D2" s="10"/>
      <x:c r="E2" s="10"/>
      <x:c r="F2" s="10"/>
      <x:c r="G2" s="10"/>
      <x:c r="H2" s="10"/>
      <x:c r="I2" s="10"/>
      <x:c r="J2" s="10"/>
    </x:row>
    <x:row r="5" ht="27" customHeight="1">
      <x:c r="A5" s="16" t="str">
        <x:v>前提パラメータ</x:v>
      </x:c>
      <x:c r="B5" s="16" t="str">
        <x:v>入力値</x:v>
      </x:c>
      <x:c r="C5" s="16" t="str">
        <x:v>単位</x:v>
      </x:c>
      <x:c r="D5" s="16" t="str">
        <x:v>説明</x:v>
      </x:c>
    </x:row>
    <x:row r="6">
      <x:c r="A6" t="str">
        <x:v>月間出荷ケース数</x:v>
      </x:c>
      <x:c r="B6" s="56" t="n">
        <x:v>2000</x:v>
      </x:c>
      <x:c r="C6" t="str">
        <x:v>ケース</x:v>
      </x:c>
      <x:c r="D6" t="str">
        <x:v>生産品目・数量条件を固定</x:v>
      </x:c>
    </x:row>
    <x:row r="7">
      <x:c r="A7" t="str">
        <x:v>年換算月数</x:v>
      </x:c>
      <x:c r="B7" s="56" t="n">
        <x:v>12</x:v>
      </x:c>
      <x:c r="C7" t="str">
        <x:v>か月</x:v>
      </x:c>
      <x:c r="D7" t="str">
        <x:v>通常は12</x:v>
      </x:c>
    </x:row>
    <x:row r="8">
      <x:c r="A8" t="str">
        <x:v>時間短縮の現金化割合</x:v>
      </x:c>
      <x:c r="B8" s="74" t="n">
        <x:v>0.4</x:v>
      </x:c>
      <x:c r="C8" t="str">
        <x:v>割合</x:v>
      </x:c>
      <x:c r="D8" t="str">
        <x:v>残業削減等で支出を減らせる比率。空き時間活用分は含まない</x:v>
      </x:c>
    </x:row>
    <x:row r="9">
      <x:c r="A9" t="str">
        <x:v>初期導入費用</x:v>
      </x:c>
      <x:c r="B9" s="56" t="n">
        <x:v>180000</x:v>
      </x:c>
      <x:c r="C9" t="str">
        <x:v>円</x:v>
      </x:c>
      <x:c r="D9" t="str">
        <x:v>試作・テスト・ラベル切替・旧資材処分等の一時費用</x:v>
      </x:c>
    </x:row>
    <x:row r="11" ht="27" customHeight="1">
      <x:c r="A11" s="16" t="str">
        <x:v>1ケース当たり追加費用</x:v>
      </x:c>
      <x:c r="B11" s="16" t="str">
        <x:v>現状</x:v>
      </x:c>
      <x:c r="C11" s="16" t="str">
        <x:v>改善案</x:v>
      </x:c>
      <x:c r="D11" s="16" t="str">
        <x:v>二重計上禁止</x:v>
      </x:c>
    </x:row>
    <x:row r="12">
      <x:c r="A12" t="str">
        <x:v>共通間接費</x:v>
      </x:c>
      <x:c r="B12" s="38" t="n">
        <x:v>25</x:v>
      </x:c>
      <x:c r="C12" s="38" t="n">
        <x:v>25</x:v>
      </x:c>
      <x:c r="D12" t="str">
        <x:v>固定・準固定費の配賦。現金削減とは別</x:v>
      </x:c>
    </x:row>
    <x:row r="13">
      <x:c r="A13" t="str">
        <x:v>出荷付帯費</x:v>
      </x:c>
      <x:c r="B13" s="38" t="n">
        <x:v>30</x:v>
      </x:c>
      <x:c r="C13" s="38" t="n">
        <x:v>30</x:v>
      </x:c>
      <x:c r="D13" t="str">
        <x:v>梱包工程以外の荷役・保管等。輸送費に含むならゼロ</x:v>
      </x:c>
    </x:row>
    <x:row r="14">
      <x:c r="A14" t="str">
        <x:v>運賃・配送費</x:v>
      </x:c>
      <x:c r="B14" s="38" t="n">
        <x:v>280</x:v>
      </x:c>
      <x:c r="C14" s="38" t="n">
        <x:v>280</x:v>
      </x:c>
      <x:c r="D14" t="str">
        <x:v>契約単位に合わせて按分。車建てなら別途費用換算</x:v>
      </x:c>
    </x:row>
    <x:row r="17" ht="27" customHeight="1">
      <x:c r="A17" s="16" t="str">
        <x:v>費用の内訳（1ケース）</x:v>
      </x:c>
      <x:c r="B17" s="16" t="str">
        <x:v>現状</x:v>
      </x:c>
      <x:c r="C17" s="16" t="str">
        <x:v>改善案</x:v>
      </x:c>
      <x:c r="D17" s="16" t="str">
        <x:v>削減（現状−改善案）</x:v>
      </x:c>
    </x:row>
    <x:row r="18" ht="23" customHeight="1">
      <x:c r="A18" t="str">
        <x:v>資材費</x:v>
      </x:c>
      <x:c r="B18" s="39" t="n">
        <x:f>'資材明細'!E19</x:f>
        <x:v>200</x:v>
      </x:c>
      <x:c r="C18" s="39" t="n">
        <x:f>'資材明細'!H19</x:f>
        <x:v>175</x:v>
      </x:c>
      <x:c r="D18" s="39" t="n">
        <x:f>B18-C18</x:f>
        <x:v>25</x:v>
      </x:c>
    </x:row>
    <x:row r="19" ht="23" customHeight="1">
      <x:c r="A19" t="str">
        <x:v>梱包労務費</x:v>
      </x:c>
      <x:c r="B19" s="39" t="n">
        <x:f>'作業時間'!B21</x:f>
        <x:v>120</x:v>
      </x:c>
      <x:c r="C19" s="39" t="n">
        <x:f>'作業時間'!C21</x:f>
        <x:v>95</x:v>
      </x:c>
      <x:c r="D19" s="39" t="n">
        <x:f>B19-C19</x:f>
        <x:v>25</x:v>
      </x:c>
    </x:row>
    <x:row r="20" ht="23" customHeight="1">
      <x:c r="A20" t="str">
        <x:v>共通間接費</x:v>
      </x:c>
      <x:c r="B20" s="39" t="n">
        <x:f>B12</x:f>
        <x:v>25</x:v>
      </x:c>
      <x:c r="C20" s="39" t="n">
        <x:f>C12</x:f>
        <x:v>25</x:v>
      </x:c>
      <x:c r="D20" s="39" t="n">
        <x:f>B20-C20</x:f>
        <x:v>0</x:v>
      </x:c>
    </x:row>
    <x:row r="21" ht="23" customHeight="1">
      <x:c r="A21" t="str">
        <x:v>出荷付帯費</x:v>
      </x:c>
      <x:c r="B21" s="39" t="n">
        <x:f>B13</x:f>
        <x:v>30</x:v>
      </x:c>
      <x:c r="C21" s="39" t="n">
        <x:f>C13</x:f>
        <x:v>30</x:v>
      </x:c>
      <x:c r="D21" s="39" t="n">
        <x:f>B21-C21</x:f>
        <x:v>0</x:v>
      </x:c>
    </x:row>
    <x:row r="22" ht="23" customHeight="1">
      <x:c r="A22" t="str">
        <x:v>運賃・配送費</x:v>
      </x:c>
      <x:c r="B22" s="39" t="n">
        <x:f>B14</x:f>
        <x:v>280</x:v>
      </x:c>
      <x:c r="C22" s="39" t="n">
        <x:f>C14</x:f>
        <x:v>280</x:v>
      </x:c>
      <x:c r="D22" s="39" t="n">
        <x:f>B22-C22</x:f>
        <x:v>0</x:v>
      </x:c>
    </x:row>
    <x:row r="23" ht="23" customHeight="1">
      <x:c r="A23" t="str">
        <x:v>事故期待損失</x:v>
      </x:c>
      <x:c r="B23" s="39" t="n">
        <x:f>'品質実績'!B12</x:f>
        <x:v>20.8</x:v>
      </x:c>
      <x:c r="C23" s="39" t="n">
        <x:f>'品質実績'!C12</x:f>
        <x:v>15.6</x:v>
      </x:c>
      <x:c r="D23" s="39" t="n">
        <x:f>B23-C23</x:f>
        <x:v>5.200000000000001</x:v>
      </x:c>
    </x:row>
    <x:row r="24" ht="23" customHeight="1">
      <x:c r="A24" s="60" t="str">
        <x:v>出荷関連費用（合計）</x:v>
      </x:c>
      <x:c r="B24" s="76" t="n">
        <x:f>SUM(B18:B23)</x:f>
        <x:v>675.8</x:v>
      </x:c>
      <x:c r="C24" s="76" t="n">
        <x:f>SUM(C18:C23)</x:f>
        <x:v>620.6</x:v>
      </x:c>
      <x:c r="D24" s="76" t="n">
        <x:f>B24-C24</x:f>
        <x:v>55.19999999999993</x:v>
      </x:c>
    </x:row>
    <x:row r="26" ht="27" customHeight="1">
      <x:c r="A26" s="16" t="str">
        <x:v>経営判断KPI</x:v>
      </x:c>
      <x:c r="B26" s="16" t="str">
        <x:v>金額または比率</x:v>
      </x:c>
      <x:c r="C26" s="16" t="str">
        <x:v>単位</x:v>
      </x:c>
      <x:c r="D26" s="16" t="str">
        <x:v>読み方</x:v>
      </x:c>
    </x:row>
    <x:row r="27" ht="25" customHeight="1">
      <x:c r="A27" t="str">
        <x:v>1ケース当たり費用削減額</x:v>
      </x:c>
      <x:c r="B27" s="39" t="n">
        <x:f>D24</x:f>
        <x:v>55.19999999999993</x:v>
      </x:c>
      <x:c r="C27" t="str">
        <x:v>円/ケース</x:v>
      </x:c>
      <x:c r="D27" t="str">
        <x:v>品質損失は実績に基づく期待値</x:v>
      </x:c>
    </x:row>
    <x:row r="28" ht="25" customHeight="1">
      <x:c r="A28" t="str">
        <x:v>費用削減率</x:v>
      </x:c>
      <x:c r="B28" s="62" t="n">
        <x:f>IFERROR(D24/B24,0)</x:f>
        <x:v>0.08168097070139085</x:v>
      </x:c>
      <x:c r="C28" t="str">
        <x:v>割合</x:v>
      </x:c>
      <x:c r="D28" t="str">
        <x:v>分母は現状の関連費用合計</x:v>
      </x:c>
    </x:row>
    <x:row r="29" ht="25" customHeight="1">
      <x:c r="A29" t="str">
        <x:v>月間の原価改善効果</x:v>
      </x:c>
      <x:c r="B29" s="39" t="n">
        <x:f>D24*B6</x:f>
        <x:v>110399.99999999987</x:v>
      </x:c>
      <x:c r="C29" t="str">
        <x:v>円/月</x:v>
      </x:c>
      <x:c r="D29" t="str">
        <x:v>資材・労務費等を配賦計算</x:v>
      </x:c>
    </x:row>
    <x:row r="30" ht="25" customHeight="1">
      <x:c r="A30" t="str">
        <x:v>年間の原価改善効果</x:v>
      </x:c>
      <x:c r="B30" s="39" t="n">
        <x:f>B29*B7</x:f>
        <x:v>1324799.9999999984</x:v>
      </x:c>
      <x:c r="C30" t="str">
        <x:v>円/年</x:v>
      </x:c>
      <x:c r="D30" t="str">
        <x:v>損失期待値の変化は不確実</x:v>
      </x:c>
    </x:row>
    <x:row r="31" ht="25" customHeight="1">
      <x:c r="A31" s="20" t="str">
        <x:v>現金化可能額／ケース</x:v>
      </x:c>
      <x:c r="B31" s="78" t="n">
        <x:f>D18+D19*B8+D21+D22+D23</x:f>
        <x:v>40.2</x:v>
      </x:c>
      <x:c r="C31" s="20" t="str">
        <x:v>円/ケース</x:v>
      </x:c>
      <x:c r="D31" s="20" t="str">
        <x:v>共通間接費は固定と仮定し除外</x:v>
      </x:c>
    </x:row>
    <x:row r="32" ht="25" customHeight="1">
      <x:c r="A32" s="20" t="str">
        <x:v>月間の現金化可能額</x:v>
      </x:c>
      <x:c r="B32" s="78" t="n">
        <x:f>B31*B6</x:f>
        <x:v>80400</x:v>
      </x:c>
      <x:c r="C32" s="20" t="str">
        <x:v>円/月</x:v>
      </x:c>
      <x:c r="D32" s="20" t="str">
        <x:v>実際の契約・人員配置で要確認</x:v>
      </x:c>
    </x:row>
    <x:row r="33" ht="25" customHeight="1">
      <x:c r="A33" s="20" t="str">
        <x:v>年間の現金化可能額</x:v>
      </x:c>
      <x:c r="B33" s="78" t="n">
        <x:f>B32*B7</x:f>
        <x:v>964800</x:v>
      </x:c>
      <x:c r="C33" s="20" t="str">
        <x:v>円/年</x:v>
      </x:c>
      <x:c r="D33" s="20" t="str">
        <x:v>予定数量を維持した場合の参考額</x:v>
      </x:c>
    </x:row>
    <x:row r="34" ht="25" customHeight="1">
      <x:c r="A34" s="20" t="str">
        <x:v>初年度の現金化純額</x:v>
      </x:c>
      <x:c r="B34" s="78" t="n">
        <x:f>B33-B9</x:f>
        <x:v>784800</x:v>
      </x:c>
      <x:c r="C34" s="20" t="str">
        <x:v>円/年</x:v>
      </x:c>
      <x:c r="D34" s="20" t="str">
        <x:v>初期費用を差し引く</x:v>
      </x:c>
    </x:row>
    <x:row r="35" ht="25" customHeight="1">
      <x:c r="A35" s="20" t="str">
        <x:v>単純回収期間</x:v>
      </x:c>
      <x:c r="B35" s="66" t="n">
        <x:f>IF(B32&gt;0,B9/B32,"")</x:f>
        <x:v>2.2388059701492535</x:v>
      </x:c>
      <x:c r="C35" s="20" t="str">
        <x:v>月</x:v>
      </x:c>
      <x:c r="D35" s="20" t="str">
        <x:v>回収期間は投資初期費用÷月間現金化額</x:v>
      </x:c>
    </x:row>
    <x:row r="38" ht="34" customHeight="1">
      <x:c r="A38" s="69" t="str">
        <x:v>計算結果は現場品質の合格条件を代替しない。試作・輸送試験を通過した後、実績データで更新し採否を判断する。</x:v>
      </x:c>
      <x:c r="B38" s="69"/>
      <x:c r="C38" s="69"/>
      <x:c r="D38" s="69"/>
      <x:c r="E38" s="69"/>
      <x:c r="F38" s="69"/>
      <x:c r="G38" s="69"/>
      <x:c r="H38" s="69"/>
      <x:c r="I38" s="69"/>
      <x:c r="J38" s="69"/>
    </x:row>
  </x:sheetData>
  <x:mergeCells>
    <x:mergeCell ref="A1:J1"/>
    <x:mergeCell ref="A2:J2"/>
    <x:mergeCell ref="A38:J38"/>
  </x:mergeCells>
  <x:pageMargins left="0.7" right="0.7" top="0.75" bottom="0.75" header="0.3" footer="0.3"/>
</x:worksheet>
</file>