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kojir\Downloads\"/>
    </mc:Choice>
  </mc:AlternateContent>
  <xr:revisionPtr revIDLastSave="0" documentId="13_ncr:1_{C2215331-4CE4-4E42-BE27-72D2BA4FA959}" xr6:coauthVersionLast="47" xr6:coauthVersionMax="47" xr10:uidLastSave="{00000000-0000-0000-0000-000000000000}"/>
  <bookViews>
    <workbookView xWindow="-108" yWindow="-108" windowWidth="23256" windowHeight="12456" activeTab="4" xr2:uid="{00000000-000D-0000-FFFF-FFFF00000000}"/>
  </bookViews>
  <sheets>
    <sheet name="使い方・注意" sheetId="1" r:id="rId1"/>
    <sheet name="入力_基本・箱" sheetId="2" r:id="rId2"/>
    <sheet name="入力_商品明細" sheetId="3" r:id="rId3"/>
    <sheet name="PACKING LIST EN" sheetId="4" r:id="rId4"/>
    <sheet name="パッキングリスト JP" sheetId="5" r:id="rId5"/>
    <sheet name="INVOICE照合"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4" i="6" l="1"/>
  <c r="F32" i="6"/>
  <c r="E32" i="6"/>
  <c r="C32" i="6"/>
  <c r="B32" i="6"/>
  <c r="F31" i="6"/>
  <c r="E31" i="6"/>
  <c r="C31" i="6"/>
  <c r="B31" i="6"/>
  <c r="F30" i="6"/>
  <c r="E30" i="6"/>
  <c r="C30" i="6"/>
  <c r="B30" i="6"/>
  <c r="F29" i="6"/>
  <c r="E29" i="6"/>
  <c r="C29" i="6"/>
  <c r="B29" i="6"/>
  <c r="F28" i="6"/>
  <c r="E28" i="6"/>
  <c r="C28" i="6"/>
  <c r="B28" i="6"/>
  <c r="F27" i="6"/>
  <c r="E27" i="6"/>
  <c r="C27" i="6"/>
  <c r="B27" i="6"/>
  <c r="F26" i="6"/>
  <c r="E26" i="6"/>
  <c r="C26" i="6"/>
  <c r="B26" i="6"/>
  <c r="F25" i="6"/>
  <c r="E25" i="6"/>
  <c r="C25" i="6"/>
  <c r="B25" i="6"/>
  <c r="F24" i="6"/>
  <c r="E24" i="6"/>
  <c r="C24" i="6"/>
  <c r="B24" i="6"/>
  <c r="F23" i="6"/>
  <c r="E23" i="6"/>
  <c r="C23" i="6"/>
  <c r="B23" i="6"/>
  <c r="F22" i="6"/>
  <c r="E22" i="6"/>
  <c r="C22" i="6"/>
  <c r="B22" i="6"/>
  <c r="F21" i="6"/>
  <c r="E21" i="6"/>
  <c r="C21" i="6"/>
  <c r="B21" i="6"/>
  <c r="F20" i="6"/>
  <c r="E20" i="6"/>
  <c r="C20" i="6"/>
  <c r="B20" i="6"/>
  <c r="F19" i="6"/>
  <c r="E19" i="6"/>
  <c r="C19" i="6"/>
  <c r="B19" i="6"/>
  <c r="F18" i="6"/>
  <c r="E18" i="6"/>
  <c r="C18" i="6"/>
  <c r="B18" i="6"/>
  <c r="F17" i="6"/>
  <c r="E17" i="6"/>
  <c r="C17" i="6"/>
  <c r="B17" i="6"/>
  <c r="F16" i="6"/>
  <c r="E16" i="6"/>
  <c r="C16" i="6"/>
  <c r="B16" i="6"/>
  <c r="F15" i="6"/>
  <c r="E15" i="6"/>
  <c r="C15" i="6"/>
  <c r="B15" i="6"/>
  <c r="C14" i="6"/>
  <c r="E14" i="6" s="1"/>
  <c r="F14" i="6" s="1"/>
  <c r="B14" i="6"/>
  <c r="C13" i="6"/>
  <c r="B13" i="6"/>
  <c r="F5" i="6"/>
  <c r="B5" i="6"/>
  <c r="D63" i="5"/>
  <c r="J62" i="5"/>
  <c r="I62" i="5"/>
  <c r="H62" i="5"/>
  <c r="G62" i="5"/>
  <c r="F62" i="5"/>
  <c r="E62" i="5"/>
  <c r="D62" i="5"/>
  <c r="C62" i="5"/>
  <c r="B62" i="5"/>
  <c r="A62" i="5"/>
  <c r="J61" i="5"/>
  <c r="I61" i="5"/>
  <c r="H61" i="5"/>
  <c r="G61" i="5"/>
  <c r="F61" i="5"/>
  <c r="E61" i="5"/>
  <c r="D61" i="5"/>
  <c r="C61" i="5"/>
  <c r="B61" i="5"/>
  <c r="A61" i="5"/>
  <c r="J60" i="5"/>
  <c r="I60" i="5"/>
  <c r="H60" i="5"/>
  <c r="G60" i="5"/>
  <c r="F60" i="5"/>
  <c r="E60" i="5"/>
  <c r="D60" i="5"/>
  <c r="C60" i="5"/>
  <c r="B60" i="5"/>
  <c r="A60" i="5"/>
  <c r="J59" i="5"/>
  <c r="I59" i="5"/>
  <c r="H59" i="5"/>
  <c r="G59" i="5"/>
  <c r="F59" i="5"/>
  <c r="E59" i="5"/>
  <c r="D59" i="5"/>
  <c r="C59" i="5"/>
  <c r="B59" i="5"/>
  <c r="A59" i="5"/>
  <c r="J58" i="5"/>
  <c r="I58" i="5"/>
  <c r="H58" i="5"/>
  <c r="G58" i="5"/>
  <c r="F58" i="5"/>
  <c r="E58" i="5"/>
  <c r="D58" i="5"/>
  <c r="C58" i="5"/>
  <c r="B58" i="5"/>
  <c r="A58" i="5"/>
  <c r="J57" i="5"/>
  <c r="I57" i="5"/>
  <c r="H57" i="5"/>
  <c r="G57" i="5"/>
  <c r="F57" i="5"/>
  <c r="E57" i="5"/>
  <c r="D57" i="5"/>
  <c r="C57" i="5"/>
  <c r="B57" i="5"/>
  <c r="A57" i="5"/>
  <c r="J56" i="5"/>
  <c r="I56" i="5"/>
  <c r="H56" i="5"/>
  <c r="G56" i="5"/>
  <c r="F56" i="5"/>
  <c r="E56" i="5"/>
  <c r="D56" i="5"/>
  <c r="C56" i="5"/>
  <c r="B56" i="5"/>
  <c r="A56" i="5"/>
  <c r="J55" i="5"/>
  <c r="I55" i="5"/>
  <c r="H55" i="5"/>
  <c r="G55" i="5"/>
  <c r="F55" i="5"/>
  <c r="E55" i="5"/>
  <c r="D55" i="5"/>
  <c r="C55" i="5"/>
  <c r="B55" i="5"/>
  <c r="A55" i="5"/>
  <c r="J54" i="5"/>
  <c r="I54" i="5"/>
  <c r="H54" i="5"/>
  <c r="G54" i="5"/>
  <c r="F54" i="5"/>
  <c r="E54" i="5"/>
  <c r="D54" i="5"/>
  <c r="C54" i="5"/>
  <c r="B54" i="5"/>
  <c r="A54" i="5"/>
  <c r="J53" i="5"/>
  <c r="I53" i="5"/>
  <c r="H53" i="5"/>
  <c r="G53" i="5"/>
  <c r="F53" i="5"/>
  <c r="E53" i="5"/>
  <c r="D53" i="5"/>
  <c r="C53" i="5"/>
  <c r="B53" i="5"/>
  <c r="A53" i="5"/>
  <c r="J52" i="5"/>
  <c r="I52" i="5"/>
  <c r="H52" i="5"/>
  <c r="G52" i="5"/>
  <c r="F52" i="5"/>
  <c r="E52" i="5"/>
  <c r="D52" i="5"/>
  <c r="C52" i="5"/>
  <c r="B52" i="5"/>
  <c r="A52" i="5"/>
  <c r="J51" i="5"/>
  <c r="I51" i="5"/>
  <c r="H51" i="5"/>
  <c r="G51" i="5"/>
  <c r="F51" i="5"/>
  <c r="E51" i="5"/>
  <c r="D51" i="5"/>
  <c r="C51" i="5"/>
  <c r="B51" i="5"/>
  <c r="A51" i="5"/>
  <c r="J50" i="5"/>
  <c r="I50" i="5"/>
  <c r="H50" i="5"/>
  <c r="G50" i="5"/>
  <c r="F50" i="5"/>
  <c r="E50" i="5"/>
  <c r="D50" i="5"/>
  <c r="C50" i="5"/>
  <c r="B50" i="5"/>
  <c r="A50" i="5"/>
  <c r="J49" i="5"/>
  <c r="I49" i="5"/>
  <c r="H49" i="5"/>
  <c r="G49" i="5"/>
  <c r="F49" i="5"/>
  <c r="E49" i="5"/>
  <c r="D49" i="5"/>
  <c r="C49" i="5"/>
  <c r="B49" i="5"/>
  <c r="A49" i="5"/>
  <c r="J48" i="5"/>
  <c r="I48" i="5"/>
  <c r="H48" i="5"/>
  <c r="G48" i="5"/>
  <c r="F48" i="5"/>
  <c r="E48" i="5"/>
  <c r="D48" i="5"/>
  <c r="C48" i="5"/>
  <c r="B48" i="5"/>
  <c r="A48" i="5"/>
  <c r="J47" i="5"/>
  <c r="I47" i="5"/>
  <c r="H47" i="5"/>
  <c r="G47" i="5"/>
  <c r="F47" i="5"/>
  <c r="E47" i="5"/>
  <c r="D47" i="5"/>
  <c r="C47" i="5"/>
  <c r="B47" i="5"/>
  <c r="A47" i="5"/>
  <c r="J46" i="5"/>
  <c r="I46" i="5"/>
  <c r="H46" i="5"/>
  <c r="G46" i="5"/>
  <c r="F46" i="5"/>
  <c r="E46" i="5"/>
  <c r="D46" i="5"/>
  <c r="C46" i="5"/>
  <c r="B46" i="5"/>
  <c r="A46" i="5"/>
  <c r="J45" i="5"/>
  <c r="I45" i="5"/>
  <c r="H45" i="5"/>
  <c r="G45" i="5"/>
  <c r="F45" i="5"/>
  <c r="E45" i="5"/>
  <c r="D45" i="5"/>
  <c r="C45" i="5"/>
  <c r="B45" i="5"/>
  <c r="A45" i="5"/>
  <c r="J44" i="5"/>
  <c r="I44" i="5"/>
  <c r="H44" i="5"/>
  <c r="G44" i="5"/>
  <c r="F44" i="5"/>
  <c r="E44" i="5"/>
  <c r="D44" i="5"/>
  <c r="C44" i="5"/>
  <c r="B44" i="5"/>
  <c r="A44" i="5"/>
  <c r="J43" i="5"/>
  <c r="I43" i="5"/>
  <c r="H43" i="5"/>
  <c r="G43" i="5"/>
  <c r="F43" i="5"/>
  <c r="E43" i="5"/>
  <c r="D43" i="5"/>
  <c r="C43" i="5"/>
  <c r="B43" i="5"/>
  <c r="A43" i="5"/>
  <c r="J42" i="5"/>
  <c r="I42" i="5"/>
  <c r="H42" i="5"/>
  <c r="G42" i="5"/>
  <c r="F42" i="5"/>
  <c r="E42" i="5"/>
  <c r="D42" i="5"/>
  <c r="C42" i="5"/>
  <c r="B42" i="5"/>
  <c r="A42" i="5"/>
  <c r="J41" i="5"/>
  <c r="I41" i="5"/>
  <c r="H41" i="5"/>
  <c r="G41" i="5"/>
  <c r="F41" i="5"/>
  <c r="E41" i="5"/>
  <c r="D41" i="5"/>
  <c r="C41" i="5"/>
  <c r="B41" i="5"/>
  <c r="A41" i="5"/>
  <c r="J40" i="5"/>
  <c r="I40" i="5"/>
  <c r="H40" i="5"/>
  <c r="G40" i="5"/>
  <c r="F40" i="5"/>
  <c r="E40" i="5"/>
  <c r="D40" i="5"/>
  <c r="C40" i="5"/>
  <c r="B40" i="5"/>
  <c r="A40" i="5"/>
  <c r="J39" i="5"/>
  <c r="I39" i="5"/>
  <c r="H39" i="5"/>
  <c r="G39" i="5"/>
  <c r="F39" i="5"/>
  <c r="E39" i="5"/>
  <c r="D39" i="5"/>
  <c r="C39" i="5"/>
  <c r="B39" i="5"/>
  <c r="A39" i="5"/>
  <c r="J38" i="5"/>
  <c r="I38" i="5"/>
  <c r="H38" i="5"/>
  <c r="G38" i="5"/>
  <c r="F38" i="5"/>
  <c r="E38" i="5"/>
  <c r="D38" i="5"/>
  <c r="C38" i="5"/>
  <c r="B38" i="5"/>
  <c r="A38" i="5"/>
  <c r="J37" i="5"/>
  <c r="I37" i="5"/>
  <c r="H37" i="5"/>
  <c r="G37" i="5"/>
  <c r="F37" i="5"/>
  <c r="E37" i="5"/>
  <c r="D37" i="5"/>
  <c r="C37" i="5"/>
  <c r="B37" i="5"/>
  <c r="A37" i="5"/>
  <c r="J36" i="5"/>
  <c r="I36" i="5"/>
  <c r="H36" i="5"/>
  <c r="F36" i="5"/>
  <c r="E36" i="5"/>
  <c r="D36" i="5"/>
  <c r="C36" i="5"/>
  <c r="B36" i="5"/>
  <c r="A36" i="5"/>
  <c r="J35" i="5"/>
  <c r="I35" i="5"/>
  <c r="H35" i="5"/>
  <c r="F35" i="5"/>
  <c r="E35" i="5"/>
  <c r="D35" i="5"/>
  <c r="C35" i="5"/>
  <c r="B35" i="5"/>
  <c r="A35" i="5"/>
  <c r="J34" i="5"/>
  <c r="I34" i="5"/>
  <c r="H34" i="5"/>
  <c r="F34" i="5"/>
  <c r="E34" i="5"/>
  <c r="D34" i="5"/>
  <c r="C34" i="5"/>
  <c r="B34" i="5"/>
  <c r="A34" i="5"/>
  <c r="J33" i="5"/>
  <c r="I33" i="5"/>
  <c r="H33" i="5"/>
  <c r="F33" i="5"/>
  <c r="E33" i="5"/>
  <c r="D33" i="5"/>
  <c r="C33" i="5"/>
  <c r="B33" i="5"/>
  <c r="A33" i="5"/>
  <c r="G29" i="5"/>
  <c r="B29" i="5"/>
  <c r="J28" i="5"/>
  <c r="I28" i="5"/>
  <c r="H28" i="5"/>
  <c r="G28" i="5"/>
  <c r="F28" i="5"/>
  <c r="E28" i="5"/>
  <c r="D28" i="5"/>
  <c r="C28" i="5"/>
  <c r="B28" i="5"/>
  <c r="A28" i="5"/>
  <c r="J27" i="5"/>
  <c r="I27" i="5"/>
  <c r="H27" i="5"/>
  <c r="G27" i="5"/>
  <c r="F27" i="5"/>
  <c r="E27" i="5"/>
  <c r="D27" i="5"/>
  <c r="C27" i="5"/>
  <c r="B27" i="5"/>
  <c r="A27" i="5"/>
  <c r="J26" i="5"/>
  <c r="I26" i="5"/>
  <c r="H26" i="5"/>
  <c r="G26" i="5"/>
  <c r="F26" i="5"/>
  <c r="E26" i="5"/>
  <c r="D26" i="5"/>
  <c r="C26" i="5"/>
  <c r="B26" i="5"/>
  <c r="A26" i="5"/>
  <c r="J25" i="5"/>
  <c r="I25" i="5"/>
  <c r="H25" i="5"/>
  <c r="G25" i="5"/>
  <c r="F25" i="5"/>
  <c r="E25" i="5"/>
  <c r="D25" i="5"/>
  <c r="C25" i="5"/>
  <c r="B25" i="5"/>
  <c r="A25" i="5"/>
  <c r="J24" i="5"/>
  <c r="I24" i="5"/>
  <c r="H24" i="5"/>
  <c r="G24" i="5"/>
  <c r="F24" i="5"/>
  <c r="E24" i="5"/>
  <c r="D24" i="5"/>
  <c r="C24" i="5"/>
  <c r="B24" i="5"/>
  <c r="A24" i="5"/>
  <c r="J23" i="5"/>
  <c r="I23" i="5"/>
  <c r="H23" i="5"/>
  <c r="G23" i="5"/>
  <c r="F23" i="5"/>
  <c r="E23" i="5"/>
  <c r="D23" i="5"/>
  <c r="C23" i="5"/>
  <c r="B23" i="5"/>
  <c r="A23" i="5"/>
  <c r="J22" i="5"/>
  <c r="I22" i="5"/>
  <c r="H22" i="5"/>
  <c r="G22" i="5"/>
  <c r="F22" i="5"/>
  <c r="E22" i="5"/>
  <c r="D22" i="5"/>
  <c r="C22" i="5"/>
  <c r="B22" i="5"/>
  <c r="A22" i="5"/>
  <c r="J21" i="5"/>
  <c r="I21" i="5"/>
  <c r="H21" i="5"/>
  <c r="G21" i="5"/>
  <c r="F21" i="5"/>
  <c r="E21" i="5"/>
  <c r="D21" i="5"/>
  <c r="C21" i="5"/>
  <c r="B21" i="5"/>
  <c r="A21" i="5"/>
  <c r="J20" i="5"/>
  <c r="I20" i="5"/>
  <c r="H20" i="5"/>
  <c r="G20" i="5"/>
  <c r="F20" i="5"/>
  <c r="E20" i="5"/>
  <c r="D20" i="5"/>
  <c r="C20" i="5"/>
  <c r="B20" i="5"/>
  <c r="A20" i="5"/>
  <c r="J19" i="5"/>
  <c r="I19" i="5"/>
  <c r="H19" i="5"/>
  <c r="G19" i="5"/>
  <c r="F19" i="5"/>
  <c r="E19" i="5"/>
  <c r="D19" i="5"/>
  <c r="C19" i="5"/>
  <c r="B19" i="5"/>
  <c r="A19" i="5"/>
  <c r="J18" i="5"/>
  <c r="I18" i="5"/>
  <c r="H18" i="5"/>
  <c r="G18" i="5"/>
  <c r="F18" i="5"/>
  <c r="E18" i="5"/>
  <c r="D18" i="5"/>
  <c r="C18" i="5"/>
  <c r="B18" i="5"/>
  <c r="A18" i="5"/>
  <c r="J17" i="5"/>
  <c r="I17" i="5"/>
  <c r="H17" i="5"/>
  <c r="G17" i="5"/>
  <c r="F17" i="5"/>
  <c r="E17" i="5"/>
  <c r="D17" i="5"/>
  <c r="C17" i="5"/>
  <c r="B17" i="5"/>
  <c r="A17" i="5"/>
  <c r="J16" i="5"/>
  <c r="I16" i="5"/>
  <c r="G16" i="5"/>
  <c r="E16" i="5"/>
  <c r="D16" i="5"/>
  <c r="C16" i="5"/>
  <c r="B16" i="5"/>
  <c r="A16" i="5"/>
  <c r="J15" i="5"/>
  <c r="I15" i="5"/>
  <c r="G15" i="5"/>
  <c r="E15" i="5"/>
  <c r="D15" i="5"/>
  <c r="C15" i="5"/>
  <c r="B15" i="5"/>
  <c r="A15" i="5"/>
  <c r="J14" i="5"/>
  <c r="I14" i="5"/>
  <c r="G14" i="5"/>
  <c r="E14" i="5"/>
  <c r="D14" i="5"/>
  <c r="C14" i="5"/>
  <c r="B14" i="5"/>
  <c r="A14" i="5"/>
  <c r="H11" i="5"/>
  <c r="C11" i="5"/>
  <c r="H10" i="5"/>
  <c r="C10" i="5"/>
  <c r="H9" i="5"/>
  <c r="C9" i="5"/>
  <c r="H8" i="5"/>
  <c r="C8" i="5"/>
  <c r="H7" i="5"/>
  <c r="C7" i="5"/>
  <c r="H6" i="5"/>
  <c r="C6" i="5"/>
  <c r="H5" i="5"/>
  <c r="C5" i="5"/>
  <c r="J62" i="4"/>
  <c r="I62" i="4"/>
  <c r="H62" i="4"/>
  <c r="G62" i="4"/>
  <c r="F62" i="4"/>
  <c r="E62" i="4"/>
  <c r="D62" i="4"/>
  <c r="C62" i="4"/>
  <c r="B62" i="4"/>
  <c r="A62" i="4"/>
  <c r="J61" i="4"/>
  <c r="I61" i="4"/>
  <c r="H61" i="4"/>
  <c r="G61" i="4"/>
  <c r="F61" i="4"/>
  <c r="E61" i="4"/>
  <c r="D61" i="4"/>
  <c r="C61" i="4"/>
  <c r="B61" i="4"/>
  <c r="A61" i="4"/>
  <c r="J60" i="4"/>
  <c r="I60" i="4"/>
  <c r="H60" i="4"/>
  <c r="G60" i="4"/>
  <c r="F60" i="4"/>
  <c r="E60" i="4"/>
  <c r="D60" i="4"/>
  <c r="C60" i="4"/>
  <c r="B60" i="4"/>
  <c r="A60" i="4"/>
  <c r="J59" i="4"/>
  <c r="I59" i="4"/>
  <c r="H59" i="4"/>
  <c r="G59" i="4"/>
  <c r="F59" i="4"/>
  <c r="E59" i="4"/>
  <c r="D59" i="4"/>
  <c r="C59" i="4"/>
  <c r="B59" i="4"/>
  <c r="A59" i="4"/>
  <c r="J58" i="4"/>
  <c r="I58" i="4"/>
  <c r="H58" i="4"/>
  <c r="G58" i="4"/>
  <c r="F58" i="4"/>
  <c r="E58" i="4"/>
  <c r="D58" i="4"/>
  <c r="C58" i="4"/>
  <c r="B58" i="4"/>
  <c r="A58" i="4"/>
  <c r="J57" i="4"/>
  <c r="I57" i="4"/>
  <c r="H57" i="4"/>
  <c r="G57" i="4"/>
  <c r="F57" i="4"/>
  <c r="E57" i="4"/>
  <c r="D57" i="4"/>
  <c r="C57" i="4"/>
  <c r="B57" i="4"/>
  <c r="A57" i="4"/>
  <c r="J56" i="4"/>
  <c r="I56" i="4"/>
  <c r="H56" i="4"/>
  <c r="G56" i="4"/>
  <c r="F56" i="4"/>
  <c r="E56" i="4"/>
  <c r="D56" i="4"/>
  <c r="C56" i="4"/>
  <c r="B56" i="4"/>
  <c r="A56" i="4"/>
  <c r="J55" i="4"/>
  <c r="I55" i="4"/>
  <c r="H55" i="4"/>
  <c r="G55" i="4"/>
  <c r="F55" i="4"/>
  <c r="E55" i="4"/>
  <c r="D55" i="4"/>
  <c r="C55" i="4"/>
  <c r="B55" i="4"/>
  <c r="A55" i="4"/>
  <c r="J54" i="4"/>
  <c r="I54" i="4"/>
  <c r="H54" i="4"/>
  <c r="G54" i="4"/>
  <c r="F54" i="4"/>
  <c r="E54" i="4"/>
  <c r="D54" i="4"/>
  <c r="C54" i="4"/>
  <c r="B54" i="4"/>
  <c r="A54" i="4"/>
  <c r="J53" i="4"/>
  <c r="I53" i="4"/>
  <c r="H53" i="4"/>
  <c r="G53" i="4"/>
  <c r="F53" i="4"/>
  <c r="E53" i="4"/>
  <c r="D53" i="4"/>
  <c r="C53" i="4"/>
  <c r="B53" i="4"/>
  <c r="A53" i="4"/>
  <c r="J52" i="4"/>
  <c r="I52" i="4"/>
  <c r="H52" i="4"/>
  <c r="G52" i="4"/>
  <c r="F52" i="4"/>
  <c r="E52" i="4"/>
  <c r="D52" i="4"/>
  <c r="C52" i="4"/>
  <c r="B52" i="4"/>
  <c r="A52" i="4"/>
  <c r="J51" i="4"/>
  <c r="I51" i="4"/>
  <c r="H51" i="4"/>
  <c r="G51" i="4"/>
  <c r="F51" i="4"/>
  <c r="E51" i="4"/>
  <c r="D51" i="4"/>
  <c r="C51" i="4"/>
  <c r="B51" i="4"/>
  <c r="A51" i="4"/>
  <c r="J50" i="4"/>
  <c r="I50" i="4"/>
  <c r="H50" i="4"/>
  <c r="G50" i="4"/>
  <c r="F50" i="4"/>
  <c r="E50" i="4"/>
  <c r="D50" i="4"/>
  <c r="C50" i="4"/>
  <c r="B50" i="4"/>
  <c r="A50" i="4"/>
  <c r="J49" i="4"/>
  <c r="I49" i="4"/>
  <c r="H49" i="4"/>
  <c r="G49" i="4"/>
  <c r="F49" i="4"/>
  <c r="E49" i="4"/>
  <c r="D49" i="4"/>
  <c r="C49" i="4"/>
  <c r="B49" i="4"/>
  <c r="A49" i="4"/>
  <c r="J48" i="4"/>
  <c r="I48" i="4"/>
  <c r="H48" i="4"/>
  <c r="G48" i="4"/>
  <c r="F48" i="4"/>
  <c r="E48" i="4"/>
  <c r="D48" i="4"/>
  <c r="C48" i="4"/>
  <c r="B48" i="4"/>
  <c r="A48" i="4"/>
  <c r="J47" i="4"/>
  <c r="I47" i="4"/>
  <c r="H47" i="4"/>
  <c r="G47" i="4"/>
  <c r="F47" i="4"/>
  <c r="E47" i="4"/>
  <c r="D47" i="4"/>
  <c r="C47" i="4"/>
  <c r="B47" i="4"/>
  <c r="A47" i="4"/>
  <c r="J46" i="4"/>
  <c r="I46" i="4"/>
  <c r="H46" i="4"/>
  <c r="G46" i="4"/>
  <c r="F46" i="4"/>
  <c r="E46" i="4"/>
  <c r="D46" i="4"/>
  <c r="C46" i="4"/>
  <c r="B46" i="4"/>
  <c r="A46" i="4"/>
  <c r="J45" i="4"/>
  <c r="I45" i="4"/>
  <c r="H45" i="4"/>
  <c r="G45" i="4"/>
  <c r="F45" i="4"/>
  <c r="E45" i="4"/>
  <c r="D45" i="4"/>
  <c r="C45" i="4"/>
  <c r="B45" i="4"/>
  <c r="A45" i="4"/>
  <c r="J44" i="4"/>
  <c r="I44" i="4"/>
  <c r="H44" i="4"/>
  <c r="G44" i="4"/>
  <c r="F44" i="4"/>
  <c r="E44" i="4"/>
  <c r="D44" i="4"/>
  <c r="C44" i="4"/>
  <c r="B44" i="4"/>
  <c r="A44" i="4"/>
  <c r="J43" i="4"/>
  <c r="I43" i="4"/>
  <c r="H43" i="4"/>
  <c r="G43" i="4"/>
  <c r="F43" i="4"/>
  <c r="E43" i="4"/>
  <c r="D43" i="4"/>
  <c r="C43" i="4"/>
  <c r="B43" i="4"/>
  <c r="A43" i="4"/>
  <c r="J42" i="4"/>
  <c r="I42" i="4"/>
  <c r="H42" i="4"/>
  <c r="G42" i="4"/>
  <c r="F42" i="4"/>
  <c r="E42" i="4"/>
  <c r="D42" i="4"/>
  <c r="C42" i="4"/>
  <c r="B42" i="4"/>
  <c r="A42" i="4"/>
  <c r="J41" i="4"/>
  <c r="I41" i="4"/>
  <c r="H41" i="4"/>
  <c r="G41" i="4"/>
  <c r="F41" i="4"/>
  <c r="E41" i="4"/>
  <c r="D41" i="4"/>
  <c r="C41" i="4"/>
  <c r="B41" i="4"/>
  <c r="A41" i="4"/>
  <c r="J40" i="4"/>
  <c r="I40" i="4"/>
  <c r="H40" i="4"/>
  <c r="G40" i="4"/>
  <c r="F40" i="4"/>
  <c r="E40" i="4"/>
  <c r="D40" i="4"/>
  <c r="C40" i="4"/>
  <c r="B40" i="4"/>
  <c r="A40" i="4"/>
  <c r="J39" i="4"/>
  <c r="I39" i="4"/>
  <c r="H39" i="4"/>
  <c r="G39" i="4"/>
  <c r="F39" i="4"/>
  <c r="E39" i="4"/>
  <c r="D39" i="4"/>
  <c r="C39" i="4"/>
  <c r="B39" i="4"/>
  <c r="A39" i="4"/>
  <c r="J38" i="4"/>
  <c r="I38" i="4"/>
  <c r="H38" i="4"/>
  <c r="G38" i="4"/>
  <c r="F38" i="4"/>
  <c r="E38" i="4"/>
  <c r="D38" i="4"/>
  <c r="C38" i="4"/>
  <c r="B38" i="4"/>
  <c r="A38" i="4"/>
  <c r="J37" i="4"/>
  <c r="I37" i="4"/>
  <c r="H37" i="4"/>
  <c r="G37" i="4"/>
  <c r="F37" i="4"/>
  <c r="E37" i="4"/>
  <c r="D37" i="4"/>
  <c r="C37" i="4"/>
  <c r="B37" i="4"/>
  <c r="A37" i="4"/>
  <c r="J36" i="4"/>
  <c r="I36" i="4"/>
  <c r="H36" i="4"/>
  <c r="F36" i="4"/>
  <c r="E36" i="4"/>
  <c r="D36" i="4"/>
  <c r="C36" i="4"/>
  <c r="B36" i="4"/>
  <c r="A36" i="4"/>
  <c r="J35" i="4"/>
  <c r="I35" i="4"/>
  <c r="H35" i="4"/>
  <c r="F35" i="4"/>
  <c r="E35" i="4"/>
  <c r="D35" i="4"/>
  <c r="C35" i="4"/>
  <c r="B35" i="4"/>
  <c r="A35" i="4"/>
  <c r="J34" i="4"/>
  <c r="I34" i="4"/>
  <c r="H34" i="4"/>
  <c r="F34" i="4"/>
  <c r="E34" i="4"/>
  <c r="D34" i="4"/>
  <c r="D63" i="4" s="1"/>
  <c r="C34" i="4"/>
  <c r="B34" i="4"/>
  <c r="A34" i="4"/>
  <c r="J33" i="4"/>
  <c r="I33" i="4"/>
  <c r="H33" i="4"/>
  <c r="F33" i="4"/>
  <c r="E33" i="4"/>
  <c r="D33" i="4"/>
  <c r="C33" i="4"/>
  <c r="B33" i="4"/>
  <c r="A33" i="4"/>
  <c r="B29" i="4"/>
  <c r="J28" i="4"/>
  <c r="I28" i="4"/>
  <c r="H28" i="4"/>
  <c r="G28" i="4"/>
  <c r="F28" i="4"/>
  <c r="E28" i="4"/>
  <c r="D28" i="4"/>
  <c r="C28" i="4"/>
  <c r="B28" i="4"/>
  <c r="A28" i="4"/>
  <c r="J27" i="4"/>
  <c r="I27" i="4"/>
  <c r="H27" i="4"/>
  <c r="G27" i="4"/>
  <c r="F27" i="4"/>
  <c r="E27" i="4"/>
  <c r="D27" i="4"/>
  <c r="C27" i="4"/>
  <c r="B27" i="4"/>
  <c r="A27" i="4"/>
  <c r="J26" i="4"/>
  <c r="I26" i="4"/>
  <c r="H26" i="4"/>
  <c r="G26" i="4"/>
  <c r="F26" i="4"/>
  <c r="E26" i="4"/>
  <c r="D26" i="4"/>
  <c r="C26" i="4"/>
  <c r="B26" i="4"/>
  <c r="A26" i="4"/>
  <c r="J25" i="4"/>
  <c r="I25" i="4"/>
  <c r="H25" i="4"/>
  <c r="G25" i="4"/>
  <c r="F25" i="4"/>
  <c r="E25" i="4"/>
  <c r="D25" i="4"/>
  <c r="C25" i="4"/>
  <c r="B25" i="4"/>
  <c r="A25" i="4"/>
  <c r="J24" i="4"/>
  <c r="I24" i="4"/>
  <c r="H24" i="4"/>
  <c r="G24" i="4"/>
  <c r="F24" i="4"/>
  <c r="E24" i="4"/>
  <c r="D24" i="4"/>
  <c r="C24" i="4"/>
  <c r="B24" i="4"/>
  <c r="A24" i="4"/>
  <c r="J23" i="4"/>
  <c r="I23" i="4"/>
  <c r="H23" i="4"/>
  <c r="G23" i="4"/>
  <c r="F23" i="4"/>
  <c r="E23" i="4"/>
  <c r="D23" i="4"/>
  <c r="C23" i="4"/>
  <c r="B23" i="4"/>
  <c r="A23" i="4"/>
  <c r="J22" i="4"/>
  <c r="I22" i="4"/>
  <c r="H22" i="4"/>
  <c r="G22" i="4"/>
  <c r="F22" i="4"/>
  <c r="E22" i="4"/>
  <c r="D22" i="4"/>
  <c r="C22" i="4"/>
  <c r="B22" i="4"/>
  <c r="A22" i="4"/>
  <c r="J21" i="4"/>
  <c r="I21" i="4"/>
  <c r="H21" i="4"/>
  <c r="G21" i="4"/>
  <c r="F21" i="4"/>
  <c r="E21" i="4"/>
  <c r="D21" i="4"/>
  <c r="C21" i="4"/>
  <c r="B21" i="4"/>
  <c r="A21" i="4"/>
  <c r="J20" i="4"/>
  <c r="I20" i="4"/>
  <c r="H20" i="4"/>
  <c r="G20" i="4"/>
  <c r="F20" i="4"/>
  <c r="E20" i="4"/>
  <c r="D20" i="4"/>
  <c r="C20" i="4"/>
  <c r="B20" i="4"/>
  <c r="A20" i="4"/>
  <c r="J19" i="4"/>
  <c r="I19" i="4"/>
  <c r="H19" i="4"/>
  <c r="G19" i="4"/>
  <c r="F19" i="4"/>
  <c r="E19" i="4"/>
  <c r="D19" i="4"/>
  <c r="C19" i="4"/>
  <c r="B19" i="4"/>
  <c r="A19" i="4"/>
  <c r="J18" i="4"/>
  <c r="I18" i="4"/>
  <c r="H18" i="4"/>
  <c r="G18" i="4"/>
  <c r="F18" i="4"/>
  <c r="E18" i="4"/>
  <c r="D18" i="4"/>
  <c r="C18" i="4"/>
  <c r="B18" i="4"/>
  <c r="A18" i="4"/>
  <c r="J17" i="4"/>
  <c r="I17" i="4"/>
  <c r="H17" i="4"/>
  <c r="G17" i="4"/>
  <c r="F17" i="4"/>
  <c r="E17" i="4"/>
  <c r="D17" i="4"/>
  <c r="C17" i="4"/>
  <c r="B17" i="4"/>
  <c r="A17" i="4"/>
  <c r="J16" i="4"/>
  <c r="I16" i="4"/>
  <c r="G16" i="4"/>
  <c r="E16" i="4"/>
  <c r="D16" i="4"/>
  <c r="C16" i="4"/>
  <c r="B16" i="4"/>
  <c r="A16" i="4"/>
  <c r="J15" i="4"/>
  <c r="I15" i="4"/>
  <c r="G15" i="4"/>
  <c r="E15" i="4"/>
  <c r="D15" i="4"/>
  <c r="C15" i="4"/>
  <c r="B15" i="4"/>
  <c r="A15" i="4"/>
  <c r="J14" i="4"/>
  <c r="I14" i="4"/>
  <c r="G14" i="4"/>
  <c r="G29" i="4" s="1"/>
  <c r="E14" i="4"/>
  <c r="D14" i="4"/>
  <c r="C14" i="4"/>
  <c r="B14" i="4"/>
  <c r="A14" i="4"/>
  <c r="H11" i="4"/>
  <c r="C11" i="4"/>
  <c r="H10" i="4"/>
  <c r="C10" i="4"/>
  <c r="H9" i="4"/>
  <c r="C9" i="4"/>
  <c r="H8" i="4"/>
  <c r="C8" i="4"/>
  <c r="H7" i="4"/>
  <c r="C7" i="4"/>
  <c r="H6" i="4"/>
  <c r="C6" i="4"/>
  <c r="H5" i="4"/>
  <c r="C5" i="4"/>
  <c r="E39" i="3"/>
  <c r="L37" i="3"/>
  <c r="H37" i="3"/>
  <c r="L36" i="3"/>
  <c r="H36" i="3"/>
  <c r="L35" i="3"/>
  <c r="H35" i="3"/>
  <c r="L34" i="3"/>
  <c r="H34" i="3"/>
  <c r="L33" i="3"/>
  <c r="H33" i="3"/>
  <c r="L32" i="3"/>
  <c r="H32" i="3"/>
  <c r="L31" i="3"/>
  <c r="H31" i="3"/>
  <c r="L30" i="3"/>
  <c r="H30" i="3"/>
  <c r="L29" i="3"/>
  <c r="H29" i="3"/>
  <c r="L28" i="3"/>
  <c r="H28" i="3"/>
  <c r="L27" i="3"/>
  <c r="H27" i="3"/>
  <c r="L26" i="3"/>
  <c r="H26" i="3"/>
  <c r="L25" i="3"/>
  <c r="H25" i="3"/>
  <c r="L24" i="3"/>
  <c r="H24" i="3"/>
  <c r="L23" i="3"/>
  <c r="H23" i="3"/>
  <c r="L22" i="3"/>
  <c r="H22" i="3"/>
  <c r="L21" i="3"/>
  <c r="H21" i="3"/>
  <c r="L20" i="3"/>
  <c r="H20" i="3"/>
  <c r="L19" i="3"/>
  <c r="H19" i="3"/>
  <c r="L18" i="3"/>
  <c r="H18" i="3"/>
  <c r="L17" i="3"/>
  <c r="H17" i="3"/>
  <c r="L16" i="3"/>
  <c r="H16" i="3"/>
  <c r="L15" i="3"/>
  <c r="H15" i="3"/>
  <c r="L14" i="3"/>
  <c r="H14" i="3"/>
  <c r="L13" i="3"/>
  <c r="H13" i="3"/>
  <c r="L12" i="3"/>
  <c r="H12" i="3"/>
  <c r="L11" i="3"/>
  <c r="H11" i="3"/>
  <c r="L10" i="3"/>
  <c r="H10" i="3"/>
  <c r="L9" i="3"/>
  <c r="H9" i="3"/>
  <c r="L8" i="3"/>
  <c r="H8" i="3"/>
  <c r="G31" i="2"/>
  <c r="B31" i="2"/>
  <c r="K29" i="2"/>
  <c r="H29" i="2"/>
  <c r="F29" i="2"/>
  <c r="K28" i="2"/>
  <c r="H28" i="2"/>
  <c r="F28" i="2"/>
  <c r="K27" i="2"/>
  <c r="H27" i="2"/>
  <c r="F27" i="2"/>
  <c r="K26" i="2"/>
  <c r="H26" i="2"/>
  <c r="F26" i="2"/>
  <c r="K25" i="2"/>
  <c r="H25" i="2"/>
  <c r="F25" i="2"/>
  <c r="K24" i="2"/>
  <c r="H24" i="2"/>
  <c r="F24" i="2"/>
  <c r="K23" i="2"/>
  <c r="H23" i="2"/>
  <c r="F23" i="2"/>
  <c r="K22" i="2"/>
  <c r="H22" i="2"/>
  <c r="F22" i="2"/>
  <c r="K21" i="2"/>
  <c r="H21" i="2"/>
  <c r="F21" i="2"/>
  <c r="K20" i="2"/>
  <c r="H20" i="2"/>
  <c r="F20" i="2"/>
  <c r="K19" i="2"/>
  <c r="H19" i="2"/>
  <c r="F19" i="2"/>
  <c r="K18" i="2"/>
  <c r="H18" i="2"/>
  <c r="F18" i="2"/>
  <c r="H17" i="2"/>
  <c r="F17" i="2"/>
  <c r="H16" i="2"/>
  <c r="F16" i="2"/>
  <c r="K15" i="2"/>
  <c r="H15" i="2"/>
  <c r="F15" i="2"/>
  <c r="C34" i="6" l="1"/>
  <c r="E13" i="6"/>
  <c r="G36" i="5"/>
  <c r="G36" i="4"/>
  <c r="G35" i="5"/>
  <c r="G35" i="4"/>
  <c r="G34" i="5"/>
  <c r="G34" i="4"/>
  <c r="G33" i="5"/>
  <c r="G63" i="5" s="1"/>
  <c r="H39" i="3"/>
  <c r="G33" i="4"/>
  <c r="G63" i="4" s="1"/>
  <c r="H16" i="5"/>
  <c r="H16" i="4"/>
  <c r="K17" i="2"/>
  <c r="F16" i="5"/>
  <c r="F16" i="4"/>
  <c r="H15" i="5"/>
  <c r="H15" i="4"/>
  <c r="K16" i="2"/>
  <c r="D5" i="6" s="1"/>
  <c r="F15" i="5"/>
  <c r="F15" i="4"/>
  <c r="H31" i="2"/>
  <c r="H14" i="5"/>
  <c r="H29" i="5" s="1"/>
  <c r="H14" i="4"/>
  <c r="F31" i="2"/>
  <c r="F14" i="5"/>
  <c r="F14" i="4"/>
  <c r="H29" i="4" l="1"/>
  <c r="F29" i="5"/>
  <c r="F29" i="4"/>
  <c r="E34" i="6"/>
  <c r="F13" i="6"/>
  <c r="H5" i="6" s="1"/>
</calcChain>
</file>

<file path=xl/sharedStrings.xml><?xml version="1.0" encoding="utf-8"?>
<sst xmlns="http://schemas.openxmlformats.org/spreadsheetml/2006/main" count="258" uniqueCount="191">
  <si>
    <t>PACKING LIST  |  English + 日本語</t>
  </si>
  <si>
    <t>輸出入用パッキングリスト・初心者向け実務テンプレート</t>
  </si>
  <si>
    <t>01  基本情報・梱包単位を入力</t>
  </si>
  <si>
    <t>「入力_基本・箱」で輸出者・荷受人・インボイス番号・箱ごとの外寸・梱包総重量を入力します。青いセルが入力欄です。</t>
  </si>
  <si>
    <t>02  商品を箱番号ごとに入力</t>
  </si>
  <si>
    <t>「入力_商品明細」でC/No.、商品コード、英語品名・日本語品名、入数、単位、商品単重（Net kg）を入力します。同じ箱に複数商品がある場合は行を分けて記入します。</t>
  </si>
  <si>
    <t>03  英語版と日本語版を確認</t>
  </si>
  <si>
    <t>「PACKING LIST EN」と「梱包明細書 JP」は入力シートから同じ数値・明細を自動参照します。原則、印刷用シートを直接編集しないでください。</t>
  </si>
  <si>
    <t>04  インボイス数量を照合</t>
  </si>
  <si>
    <t>「INVOICE照合」の青い欄へインボイスの商品コードと数量を入力します。箱の総数・商品数・重量も確認してから提出してください。</t>
  </si>
  <si>
    <t>05  実際の出荷前に全て置き換える</t>
  </si>
  <si>
    <t>現在のデータは架空の記入例です。会社名、住所、日付、品名、箱番号、重量、数量をすべて実際の出荷データに置き換えてください。</t>
  </si>
  <si>
    <t>よくある誤解・計算の前提</t>
  </si>
  <si>
    <t>• パッキングリストは「荷姿・個数・重量・容積」を記録する書類。価格・決済情報は原則インボイス側で管理します。</t>
  </si>
  <si>
    <t>• Net Weight（正味重量）は商品そのものの重量、Gross Weight（総重量）は梱包材を含む梱包単位の重量です。</t>
  </si>
  <si>
    <t>• 本書のCBMは各箱の外寸（cm）の積：L×W×H÷1,000,000。パレットを使う場合、外寸とGrossの算定対象を業者へ確認してください。</t>
  </si>
  <si>
    <t>• 数量照合は商品コード（SKU）単位で行います。セットと個数の混在など、単位が一致しないまま足し算しないでください。</t>
  </si>
  <si>
    <t>• 通関業者・輸入国・信用状（L/C）・輸送会社の指定様式／記載項目があるときは、それを優先してください。</t>
  </si>
  <si>
    <t>• すべての輸出でパッキングリストの単独提出が一律必須というわけではありません。必要書類は取引ごとに確認します。</t>
  </si>
  <si>
    <t>• このテンプレートは社内実務補助であり、税関への提出可否や通関上の正確性を保証するものではありません。</t>
  </si>
  <si>
    <t>参考にした公的・専門資料</t>
  </si>
  <si>
    <t>Japan Customs: Documents Required for Export Declaration</t>
  </si>
  <si>
    <t>https://www.customs.go.jp/english/c-answer_e/extsukan/5009_e.htm</t>
  </si>
  <si>
    <t>JETRO: 通関業者に輸出通関を依頼する際の必要書類</t>
  </si>
  <si>
    <t>https://www.jetro.go.jp/world/qa/04A-010812.html</t>
  </si>
  <si>
    <t>DHL: 海外発送に必要な書類とは？</t>
  </si>
  <si>
    <t>https://www.dhl.com/discover/ja-jp/logistics-advice/essential-guides/international-shipping-documents-needed</t>
  </si>
  <si>
    <t>版：2026-10-31 / 配布前に見本データを残したままでよいか、サイトでの説明と合わせて確認してください。</t>
  </si>
  <si>
    <t>日本語版の品名・備考は、入力シートの日本語欄を使います。自動翻訳ではないため、出荷時には英語欄との意味の一致も確認してください。</t>
  </si>
  <si>
    <t>INPUT 01   Shipment &amp; Package Register</t>
  </si>
  <si>
    <t>青色セル＝入力｜箱番号は商品明細の C/No. と一致させてください。全データは説明用の架空サンプルです。</t>
  </si>
  <si>
    <t>SHIPMENT REFERENCE / 出荷基本情報</t>
  </si>
  <si>
    <t>Packing List No.</t>
  </si>
  <si>
    <t>PL-SAMPLE-2026-001</t>
  </si>
  <si>
    <t>Issue Date</t>
  </si>
  <si>
    <t>Invoice No.</t>
  </si>
  <si>
    <t>INV-SAMPLE-2026-001</t>
  </si>
  <si>
    <t>Exporter</t>
  </si>
  <si>
    <t>EXAMPLE EXPORT CO., LTD.</t>
  </si>
  <si>
    <t>Consignee</t>
  </si>
  <si>
    <t>SAMPLE IMPORTS PTE. LTD.</t>
  </si>
  <si>
    <t>P/O No.</t>
  </si>
  <si>
    <t>PO-SAMPLE-001</t>
  </si>
  <si>
    <t>Exporter Address</t>
  </si>
  <si>
    <t>1-2-3 Example, Tokyo, Japan</t>
  </si>
  <si>
    <t>Consignee Address</t>
  </si>
  <si>
    <t>8 Sample Road, Singapore</t>
  </si>
  <si>
    <t>Shipped from</t>
  </si>
  <si>
    <t>JAPAN</t>
  </si>
  <si>
    <t>Port of Loading</t>
  </si>
  <si>
    <t>TOKYO, JAPAN</t>
  </si>
  <si>
    <t>Port of Discharge</t>
  </si>
  <si>
    <t>SINGAPORE</t>
  </si>
  <si>
    <t>Mode of Transport</t>
  </si>
  <si>
    <t>SEA</t>
  </si>
  <si>
    <t>Final Destination</t>
  </si>
  <si>
    <t>Shipping Marks (overall)</t>
  </si>
  <si>
    <t>CASE NO. 1-3</t>
  </si>
  <si>
    <t>Other Reference</t>
  </si>
  <si>
    <t>BOOKING: SAMPLE ONLY</t>
  </si>
  <si>
    <t>Special Notes</t>
  </si>
  <si>
    <t>FICTIONAL DATA. REPLACE BEFORE USE.</t>
  </si>
  <si>
    <t>PACKAGE REGISTER / 箱・パレットごとの寸法と重量</t>
  </si>
  <si>
    <t>C/No.</t>
  </si>
  <si>
    <t>Package Type</t>
  </si>
  <si>
    <t>L (cm)</t>
  </si>
  <si>
    <t>W (cm)</t>
  </si>
  <si>
    <t>H (cm)</t>
  </si>
  <si>
    <t>Net Wt kg*</t>
  </si>
  <si>
    <t>Gross Wt kg</t>
  </si>
  <si>
    <t>CBM*</t>
  </si>
  <si>
    <t>Shipping Marks</t>
  </si>
  <si>
    <t>Remarks</t>
  </si>
  <si>
    <t>CHECK</t>
  </si>
  <si>
    <t>備考（日本語）</t>
  </si>
  <si>
    <t>C/No. 1</t>
  </si>
  <si>
    <t>CARTON</t>
  </si>
  <si>
    <t>SAMPLE / 1 OF 3</t>
  </si>
  <si>
    <t>Carton 1 of 3</t>
  </si>
  <si>
    <t>1箱目（3箱中）</t>
  </si>
  <si>
    <t>C/No. 2</t>
  </si>
  <si>
    <t>SAMPLE / 2 OF 3</t>
  </si>
  <si>
    <t>Mixed SKU</t>
  </si>
  <si>
    <t>複数商品が混載</t>
  </si>
  <si>
    <t>C/No. 3</t>
  </si>
  <si>
    <t>SAMPLE / 3 OF 3</t>
  </si>
  <si>
    <t>Carton 3 of 3</t>
  </si>
  <si>
    <t>3箱目（3箱中）</t>
  </si>
  <si>
    <t>TOTAL PACKAGES</t>
  </si>
  <si>
    <t>* Net Wt は商品明細から自動集計。* CBM は各梱包単位の外寸から自動計算。Gross Wt は実測した梱包総重量を入力します。</t>
  </si>
  <si>
    <t>INPUT 02   Box Contents / 商品明細</t>
  </si>
  <si>
    <t>青いセルに1商品・1箱につき1行入力。混載箱は同じ C/No. を繰り返します。英語・日本語の品名は両方入力してください。</t>
  </si>
  <si>
    <t>CARTON CONTENTS / 同じ箱に複数品目がある場合は1品目ずつ追加</t>
  </si>
  <si>
    <t>Item Code / SKU</t>
  </si>
  <si>
    <t>Item Description (EN)</t>
  </si>
  <si>
    <t>品名（日本語）</t>
  </si>
  <si>
    <t>QTY</t>
  </si>
  <si>
    <t>UNIT</t>
  </si>
  <si>
    <t>Net Wt / Unit kg</t>
  </si>
  <si>
    <t>Line Net kg*</t>
  </si>
  <si>
    <t>Origin</t>
  </si>
  <si>
    <t>Lot No.</t>
  </si>
  <si>
    <t>A-001</t>
  </si>
  <si>
    <t>Steel fastener set</t>
  </si>
  <si>
    <t>鋼製締結具セット</t>
  </si>
  <si>
    <t>PCS</t>
  </si>
  <si>
    <t>L-001</t>
  </si>
  <si>
    <t>Sample product</t>
  </si>
  <si>
    <t>見本商品</t>
  </si>
  <si>
    <t>Mixed box</t>
  </si>
  <si>
    <t>混載箱</t>
  </si>
  <si>
    <t>B-002</t>
  </si>
  <si>
    <t>Rubber mounting pad</t>
  </si>
  <si>
    <t>ゴム製マウントパッド</t>
  </si>
  <si>
    <t>L-002</t>
  </si>
  <si>
    <t>TOTAL ITEM LINES</t>
  </si>
  <si>
    <t>* Line Net = QTY × Net Wt / Unit。梱包資材を含む総重量は「入力_基本・箱」のGross欄に実測値を入力。</t>
  </si>
  <si>
    <t>PACKING LIST</t>
  </si>
  <si>
    <t>SAMPLE DATA ONLY — REPLACE BEFORE SHIPPING | Linked to INPUT sheets</t>
  </si>
  <si>
    <t>Date</t>
  </si>
  <si>
    <t>Exporter / Shipper</t>
  </si>
  <si>
    <t>PACKAGE REGISTER  •  Box / pallet dimensions &amp; weights</t>
  </si>
  <si>
    <t>Package</t>
  </si>
  <si>
    <t>Net (kg)</t>
  </si>
  <si>
    <t>Gross (kg)</t>
  </si>
  <si>
    <t>CBM (m³)</t>
  </si>
  <si>
    <t>Marks</t>
  </si>
  <si>
    <t>TOTAL</t>
  </si>
  <si>
    <t>CONTENTS BY PACKAGE  •  Contents linked to C/No.</t>
  </si>
  <si>
    <t>Item Code</t>
  </si>
  <si>
    <t>Description</t>
  </si>
  <si>
    <t>Qty</t>
  </si>
  <si>
    <t>Unit</t>
  </si>
  <si>
    <t>kg / unit</t>
  </si>
  <si>
    <t>DECLARATION / REVIEW</t>
  </si>
  <si>
    <t>Physical contents, carton marks, invoice quantities and measured gross weights must be checked before release.</t>
  </si>
  <si>
    <t>Prepared by: _____________________   Checked by: _____________________   Date: _______________</t>
  </si>
  <si>
    <t>NOTE: Illustrative sample only. Use the buyer/forwarder/customs-required format where applicable.</t>
  </si>
  <si>
    <t>梱包明細書  |  PACKING LIST</t>
  </si>
  <si>
    <t>説明用の架空データ — 実際の出荷に使う前にすべて置換 | 入力シートと自動連動</t>
  </si>
  <si>
    <t>パッキングリスト番号</t>
  </si>
  <si>
    <t>作成日</t>
  </si>
  <si>
    <t>輸出者／荷送人</t>
  </si>
  <si>
    <t>荷受人／輸入者</t>
  </si>
  <si>
    <t>輸出者住所</t>
  </si>
  <si>
    <t>荷受人住所</t>
  </si>
  <si>
    <t>インボイス番号</t>
  </si>
  <si>
    <t>注文番号</t>
  </si>
  <si>
    <t>積地</t>
  </si>
  <si>
    <t>揚地</t>
  </si>
  <si>
    <t>輸送方法</t>
  </si>
  <si>
    <t>最終仕向地</t>
  </si>
  <si>
    <t>ケースマーク</t>
  </si>
  <si>
    <t>その他参照番号</t>
  </si>
  <si>
    <t>梱包単位一覧  •  箱／パレット別の寸法・重量</t>
  </si>
  <si>
    <t>箱番号</t>
  </si>
  <si>
    <t>荷姿</t>
  </si>
  <si>
    <t>縦 (cm)</t>
  </si>
  <si>
    <t>横 (cm)</t>
  </si>
  <si>
    <t>高さ (cm)</t>
  </si>
  <si>
    <t>正味 (kg)</t>
  </si>
  <si>
    <t>総量 (kg)</t>
  </si>
  <si>
    <t>備考</t>
  </si>
  <si>
    <t>合計</t>
  </si>
  <si>
    <t>箱番号別の商品内訳  •  箱番号と明細が連動</t>
  </si>
  <si>
    <t>商品コード</t>
  </si>
  <si>
    <t>数量</t>
  </si>
  <si>
    <t>単位</t>
  </si>
  <si>
    <t>単重 (kg)</t>
  </si>
  <si>
    <t>原産国</t>
  </si>
  <si>
    <t>ロット</t>
  </si>
  <si>
    <t>作成後の確認事項</t>
  </si>
  <si>
    <t>提出前に現物の中身・ケースマーク・インボイス数量・実測総重量との一致を必ず確認してください。</t>
  </si>
  <si>
    <t>作成者：_______________________   確認者：_______________________   確認日：______________</t>
  </si>
  <si>
    <t>備考：本書式は記入例を兼ねる汎用テンプレートです。取引先・通関業者等の指定書式を優先してください。</t>
  </si>
  <si>
    <t>INVOICE RECONCILIATION  |  数量照合</t>
  </si>
  <si>
    <t>入力_商品明細のSKU別数量と、商業インボイスの数量を照合します。インボイスのSKUと数量は青色欄に入力。</t>
  </si>
  <si>
    <t>PACKAGES</t>
  </si>
  <si>
    <t>PKG CHECK OK</t>
  </si>
  <si>
    <t>ITEM LINES</t>
  </si>
  <si>
    <t>OVERALL</t>
  </si>
  <si>
    <t>INVOICE SKU &amp; QUANTITY / インボイス側の数量を入力</t>
  </si>
  <si>
    <t>Invoice SKU</t>
  </si>
  <si>
    <t>Packed Qty*</t>
  </si>
  <si>
    <t>Invoice Qty</t>
  </si>
  <si>
    <t>Difference*</t>
  </si>
  <si>
    <t>RESULT*</t>
  </si>
  <si>
    <t>Notes</t>
  </si>
  <si>
    <t>Fictitious invoice</t>
  </si>
  <si>
    <t>TOTAL (QTY)</t>
  </si>
  <si>
    <t>注意：商品コードの未登録・重複、入数の単位違い、GrossとNetの関係は各入力シートのCHECK列でも確認してください。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</si>
</sst>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mm\-dd"/>
    <numFmt numFmtId="177" formatCode="0.000"/>
    <numFmt numFmtId="178" formatCode="0.0"/>
    <numFmt numFmtId="179" formatCode="0.0000"/>
  </numFmts>
  <fonts count="17">
    <font>
      <sz val="11"/>
      <name val="Carlito"/>
    </font>
    <font>
      <b/>
      <sz val="18"/>
      <color rgb="FFFFFFFF"/>
      <name val="Carlito"/>
    </font>
    <font>
      <b/>
      <sz val="13"/>
      <color rgb="FF162B45"/>
      <name val="Carlito"/>
    </font>
    <font>
      <b/>
      <sz val="11"/>
      <color rgb="FF167A86"/>
      <name val="Carlito"/>
    </font>
    <font>
      <b/>
      <sz val="11"/>
      <name val="Carlito"/>
    </font>
    <font>
      <b/>
      <sz val="11"/>
      <color rgb="FFFFFFFF"/>
      <name val="Carlito"/>
    </font>
    <font>
      <sz val="11"/>
      <color rgb="FF2375AC"/>
      <name val="Carlito"/>
    </font>
    <font>
      <sz val="11"/>
      <color rgb="FF59697A"/>
      <name val="Carlito"/>
    </font>
    <font>
      <b/>
      <sz val="15"/>
      <color rgb="FFFFFFFF"/>
      <name val="Carlito"/>
    </font>
    <font>
      <b/>
      <sz val="11"/>
      <color rgb="FF162B45"/>
      <name val="Carlito"/>
    </font>
    <font>
      <b/>
      <sz val="11"/>
      <color rgb="FF59697A"/>
      <name val="Carlito"/>
    </font>
    <font>
      <b/>
      <sz val="10"/>
      <color rgb="FFFFFFFF"/>
      <name val="Carlito"/>
    </font>
    <font>
      <b/>
      <sz val="19"/>
      <color rgb="FFFFFFFF"/>
      <name val="Carlito"/>
    </font>
    <font>
      <b/>
      <sz val="10"/>
      <color rgb="FF59697A"/>
      <name val="Carlito"/>
    </font>
    <font>
      <sz val="11"/>
      <color rgb="FF162B45"/>
      <name val="Carlito"/>
    </font>
    <font>
      <sz val="11"/>
      <name val="Carlito"/>
    </font>
    <font>
      <sz val="6"/>
      <name val="ＭＳ Ｐゴシック"/>
      <family val="3"/>
      <charset val="128"/>
    </font>
  </fonts>
  <fills count="9">
    <fill>
      <patternFill patternType="none"/>
    </fill>
    <fill>
      <patternFill patternType="gray125"/>
    </fill>
    <fill>
      <patternFill patternType="solid">
        <fgColor rgb="FF162B45"/>
      </patternFill>
    </fill>
    <fill>
      <patternFill patternType="solid">
        <fgColor rgb="FFEAF3F8"/>
      </patternFill>
    </fill>
    <fill>
      <patternFill patternType="solid">
        <fgColor rgb="FF167A86"/>
      </patternFill>
    </fill>
    <fill>
      <patternFill patternType="solid">
        <fgColor rgb="FFFFF1D6"/>
      </patternFill>
    </fill>
    <fill>
      <patternFill patternType="solid">
        <fgColor rgb="FFEAF5FF"/>
      </patternFill>
    </fill>
    <fill>
      <patternFill patternType="solid">
        <fgColor rgb="FFF3F7FA"/>
      </patternFill>
    </fill>
    <fill>
      <patternFill patternType="solid">
        <fgColor rgb="FFDDF3E8"/>
      </patternFill>
    </fill>
  </fills>
  <borders count="1">
    <border>
      <left/>
      <right/>
      <top/>
      <bottom/>
      <diagonal/>
    </border>
  </borders>
  <cellStyleXfs count="2">
    <xf numFmtId="0" fontId="0" fillId="0" borderId="0"/>
    <xf numFmtId="0" fontId="15" fillId="0" borderId="0"/>
  </cellStyleXfs>
  <cellXfs count="40">
    <xf numFmtId="0" fontId="0" fillId="0" borderId="0" xfId="0"/>
    <xf numFmtId="0" fontId="4" fillId="0" borderId="0" xfId="1" applyFont="1"/>
    <xf numFmtId="0" fontId="10" fillId="0" borderId="0" xfId="1" applyFont="1"/>
    <xf numFmtId="0" fontId="0" fillId="6" borderId="0" xfId="1" applyFont="1" applyFill="1"/>
    <xf numFmtId="176" fontId="0" fillId="6" borderId="0" xfId="1" applyNumberFormat="1" applyFont="1" applyFill="1"/>
    <xf numFmtId="0" fontId="11" fillId="2" borderId="0" xfId="1" applyFont="1" applyFill="1" applyAlignment="1">
      <alignment horizontal="center" vertical="center" wrapText="1"/>
    </xf>
    <xf numFmtId="0" fontId="0" fillId="7" borderId="0" xfId="1" applyFont="1" applyFill="1"/>
    <xf numFmtId="177" fontId="0" fillId="0" borderId="0" xfId="1" applyNumberFormat="1" applyFont="1"/>
    <xf numFmtId="177" fontId="0" fillId="6" borderId="0" xfId="1" applyNumberFormat="1" applyFont="1" applyFill="1"/>
    <xf numFmtId="177" fontId="0" fillId="7" borderId="0" xfId="1" applyNumberFormat="1" applyFont="1" applyFill="1"/>
    <xf numFmtId="178" fontId="0" fillId="6" borderId="0" xfId="1" applyNumberFormat="1" applyFont="1" applyFill="1"/>
    <xf numFmtId="0" fontId="4" fillId="7" borderId="0" xfId="1" applyFont="1" applyFill="1"/>
    <xf numFmtId="0" fontId="9" fillId="3" borderId="0" xfId="1" applyFont="1" applyFill="1"/>
    <xf numFmtId="1" fontId="0" fillId="6" borderId="0" xfId="1" applyNumberFormat="1" applyFont="1" applyFill="1"/>
    <xf numFmtId="0" fontId="9" fillId="8" borderId="0" xfId="1" applyFont="1" applyFill="1" applyAlignment="1">
      <alignment wrapText="1"/>
    </xf>
    <xf numFmtId="178" fontId="0" fillId="7" borderId="0" xfId="1" applyNumberFormat="1" applyFont="1" applyFill="1"/>
    <xf numFmtId="178" fontId="0" fillId="0" borderId="0" xfId="1" applyNumberFormat="1" applyFont="1"/>
    <xf numFmtId="177" fontId="9" fillId="3" borderId="0" xfId="1" applyNumberFormat="1" applyFont="1" applyFill="1"/>
    <xf numFmtId="179" fontId="0" fillId="7" borderId="0" xfId="1" applyNumberFormat="1" applyFont="1" applyFill="1"/>
    <xf numFmtId="179" fontId="0" fillId="0" borderId="0" xfId="1" applyNumberFormat="1" applyFont="1"/>
    <xf numFmtId="179" fontId="9" fillId="3" borderId="0" xfId="1" applyNumberFormat="1" applyFont="1" applyFill="1"/>
    <xf numFmtId="3" fontId="0" fillId="0" borderId="0" xfId="1" applyNumberFormat="1" applyFont="1"/>
    <xf numFmtId="3" fontId="0" fillId="7" borderId="0" xfId="1" applyNumberFormat="1" applyFont="1" applyFill="1"/>
    <xf numFmtId="3" fontId="9" fillId="3" borderId="0" xfId="1" applyNumberFormat="1" applyFont="1" applyFill="1"/>
    <xf numFmtId="0" fontId="1" fillId="2" borderId="0" xfId="1" applyFont="1" applyFill="1" applyAlignment="1">
      <alignment vertical="center"/>
    </xf>
    <xf numFmtId="0" fontId="2" fillId="3" borderId="0" xfId="1" applyFont="1" applyFill="1"/>
    <xf numFmtId="0" fontId="3" fillId="3" borderId="0" xfId="1" applyFont="1" applyFill="1"/>
    <xf numFmtId="0" fontId="0" fillId="0" borderId="0" xfId="1" applyFont="1" applyAlignment="1">
      <alignment wrapText="1"/>
    </xf>
    <xf numFmtId="0" fontId="5" fillId="4" borderId="0" xfId="1" applyFont="1" applyFill="1" applyAlignment="1">
      <alignment vertical="center"/>
    </xf>
    <xf numFmtId="0" fontId="6" fillId="0" borderId="0" xfId="1" applyFont="1"/>
    <xf numFmtId="0" fontId="7" fillId="0" borderId="0" xfId="1" applyFont="1"/>
    <xf numFmtId="0" fontId="0" fillId="5" borderId="0" xfId="1" applyFont="1" applyFill="1" applyAlignment="1">
      <alignment wrapText="1"/>
    </xf>
    <xf numFmtId="0" fontId="8" fillId="2" borderId="0" xfId="1" applyFont="1" applyFill="1" applyAlignment="1">
      <alignment vertical="center"/>
    </xf>
    <xf numFmtId="0" fontId="9" fillId="5" borderId="0" xfId="1" applyFont="1" applyFill="1"/>
    <xf numFmtId="0" fontId="7" fillId="7" borderId="0" xfId="1" applyFont="1" applyFill="1"/>
    <xf numFmtId="0" fontId="12" fillId="2" borderId="0" xfId="1" applyFont="1" applyFill="1" applyAlignment="1">
      <alignment vertical="center"/>
    </xf>
    <xf numFmtId="0" fontId="13" fillId="3" borderId="0" xfId="1" applyFont="1" applyFill="1"/>
    <xf numFmtId="176" fontId="0" fillId="0" borderId="0" xfId="1" applyNumberFormat="1" applyFont="1" applyAlignment="1">
      <alignment wrapText="1"/>
    </xf>
    <xf numFmtId="0" fontId="7" fillId="0" borderId="0" xfId="1" applyFont="1" applyAlignment="1">
      <alignment wrapText="1"/>
    </xf>
    <xf numFmtId="0" fontId="14" fillId="0" borderId="0" xfId="1" applyFont="1"/>
  </cellXfs>
  <cellStyles count="2">
    <cellStyle name="Normal" xfId="1" xr:uid="{00000000-0005-0000-0000-000000000000}"/>
    <cellStyle name="標準" xfId="0" builtinId="0"/>
  </cellStyles>
  <dxfs count="7">
    <dxf>
      <fill>
        <patternFill patternType="solid">
          <bgColor rgb="FFFCE5E3"/>
        </patternFill>
      </fill>
    </dxf>
    <dxf>
      <fill>
        <patternFill patternType="solid">
          <bgColor rgb="FFDDF3E8"/>
        </patternFill>
      </fill>
    </dxf>
    <dxf>
      <fill>
        <patternFill patternType="solid">
          <bgColor rgb="FFFCE5E3"/>
        </patternFill>
      </fill>
    </dxf>
    <dxf>
      <fill>
        <patternFill patternType="solid">
          <bgColor rgb="FFDDF3E8"/>
        </patternFill>
      </fill>
    </dxf>
    <dxf>
      <fill>
        <patternFill patternType="solid">
          <bgColor rgb="FFFCE5E3"/>
        </patternFill>
      </fill>
    </dxf>
    <dxf>
      <fill>
        <patternFill patternType="solid">
          <bgColor rgb="FFDDF3E8"/>
        </patternFill>
      </fill>
    </dxf>
    <dxf>
      <fill>
        <patternFill patternType="solid">
          <bgColor rgb="FFFCE5E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
  <sheetViews>
    <sheetView workbookViewId="0">
      <pane ySplit="4" topLeftCell="A5" activePane="bottomLeft" state="frozen"/>
      <selection pane="bottomLeft"/>
    </sheetView>
  </sheetViews>
  <sheetFormatPr defaultRowHeight="13.8"/>
  <cols>
    <col min="1" max="1" width="38" customWidth="1"/>
    <col min="2" max="8" width="19" customWidth="1"/>
  </cols>
  <sheetData>
    <row r="1" spans="1:8" ht="27" customHeight="1">
      <c r="A1" s="24" t="s">
        <v>0</v>
      </c>
      <c r="B1" s="24"/>
      <c r="C1" s="24"/>
      <c r="D1" s="24"/>
      <c r="E1" s="24"/>
      <c r="F1" s="24"/>
      <c r="G1" s="24"/>
      <c r="H1" s="24"/>
    </row>
    <row r="2" spans="1:8" ht="27" customHeight="1">
      <c r="A2" s="24"/>
      <c r="B2" s="24"/>
      <c r="C2" s="24"/>
      <c r="D2" s="24"/>
      <c r="E2" s="24"/>
      <c r="F2" s="24"/>
      <c r="G2" s="24"/>
      <c r="H2" s="24"/>
    </row>
    <row r="4" spans="1:8" ht="28.05" customHeight="1">
      <c r="A4" s="25" t="s">
        <v>1</v>
      </c>
      <c r="B4" s="25"/>
      <c r="C4" s="25"/>
      <c r="D4" s="25"/>
      <c r="E4" s="25"/>
      <c r="F4" s="25"/>
      <c r="G4" s="25"/>
      <c r="H4" s="25"/>
    </row>
    <row r="6" spans="1:8" ht="22.95" customHeight="1">
      <c r="A6" s="26" t="s">
        <v>2</v>
      </c>
      <c r="B6" s="26"/>
      <c r="C6" s="26"/>
      <c r="D6" s="26"/>
      <c r="E6" s="26"/>
      <c r="F6" s="26"/>
      <c r="G6" s="26"/>
      <c r="H6" s="26"/>
    </row>
    <row r="7" spans="1:8" ht="31.95" customHeight="1">
      <c r="A7" s="27" t="s">
        <v>3</v>
      </c>
      <c r="B7" s="27"/>
      <c r="C7" s="27"/>
      <c r="D7" s="27"/>
      <c r="E7" s="27"/>
      <c r="F7" s="27"/>
      <c r="G7" s="27"/>
      <c r="H7" s="27"/>
    </row>
    <row r="9" spans="1:8" ht="22.95" customHeight="1">
      <c r="A9" s="26" t="s">
        <v>4</v>
      </c>
      <c r="B9" s="26"/>
      <c r="C9" s="26"/>
      <c r="D9" s="26"/>
      <c r="E9" s="26"/>
      <c r="F9" s="26"/>
      <c r="G9" s="26"/>
      <c r="H9" s="26"/>
    </row>
    <row r="10" spans="1:8" ht="31.95" customHeight="1">
      <c r="A10" s="27" t="s">
        <v>5</v>
      </c>
      <c r="B10" s="27"/>
      <c r="C10" s="27"/>
      <c r="D10" s="27"/>
      <c r="E10" s="27"/>
      <c r="F10" s="27"/>
      <c r="G10" s="27"/>
      <c r="H10" s="27"/>
    </row>
    <row r="12" spans="1:8" ht="22.95" customHeight="1">
      <c r="A12" s="26" t="s">
        <v>6</v>
      </c>
      <c r="B12" s="26"/>
      <c r="C12" s="26"/>
      <c r="D12" s="26"/>
      <c r="E12" s="26"/>
      <c r="F12" s="26"/>
      <c r="G12" s="26"/>
      <c r="H12" s="26"/>
    </row>
    <row r="13" spans="1:8" ht="31.95" customHeight="1">
      <c r="A13" s="27" t="s">
        <v>7</v>
      </c>
      <c r="B13" s="27"/>
      <c r="C13" s="27"/>
      <c r="D13" s="27"/>
      <c r="E13" s="27"/>
      <c r="F13" s="27"/>
      <c r="G13" s="27"/>
      <c r="H13" s="27"/>
    </row>
    <row r="15" spans="1:8" ht="22.95" customHeight="1">
      <c r="A15" s="26" t="s">
        <v>8</v>
      </c>
      <c r="B15" s="26"/>
      <c r="C15" s="26"/>
      <c r="D15" s="26"/>
      <c r="E15" s="26"/>
      <c r="F15" s="26"/>
      <c r="G15" s="26"/>
      <c r="H15" s="26"/>
    </row>
    <row r="16" spans="1:8" ht="31.95" customHeight="1">
      <c r="A16" s="27" t="s">
        <v>9</v>
      </c>
      <c r="B16" s="27"/>
      <c r="C16" s="27"/>
      <c r="D16" s="27"/>
      <c r="E16" s="27"/>
      <c r="F16" s="27"/>
      <c r="G16" s="27"/>
      <c r="H16" s="27"/>
    </row>
    <row r="18" spans="1:8" ht="22.95" customHeight="1">
      <c r="A18" s="26" t="s">
        <v>10</v>
      </c>
      <c r="B18" s="26"/>
      <c r="C18" s="26"/>
      <c r="D18" s="26"/>
      <c r="E18" s="26"/>
      <c r="F18" s="26"/>
      <c r="G18" s="26"/>
      <c r="H18" s="26"/>
    </row>
    <row r="19" spans="1:8" ht="31.95" customHeight="1">
      <c r="A19" s="27" t="s">
        <v>11</v>
      </c>
      <c r="B19" s="27"/>
      <c r="C19" s="27"/>
      <c r="D19" s="27"/>
      <c r="E19" s="27"/>
      <c r="F19" s="27"/>
      <c r="G19" s="27"/>
      <c r="H19" s="27"/>
    </row>
    <row r="22" spans="1:8" ht="25.05" customHeight="1">
      <c r="A22" s="28" t="s">
        <v>12</v>
      </c>
      <c r="B22" s="28"/>
      <c r="C22" s="28"/>
      <c r="D22" s="28"/>
      <c r="E22" s="28"/>
      <c r="F22" s="28"/>
      <c r="G22" s="28"/>
      <c r="H22" s="28"/>
    </row>
    <row r="24" spans="1:8" ht="27" customHeight="1">
      <c r="A24" s="27" t="s">
        <v>13</v>
      </c>
      <c r="B24" s="27"/>
      <c r="C24" s="27"/>
      <c r="D24" s="27"/>
      <c r="E24" s="27"/>
      <c r="F24" s="27"/>
      <c r="G24" s="27"/>
      <c r="H24" s="27"/>
    </row>
    <row r="25" spans="1:8" ht="27" customHeight="1">
      <c r="A25" s="27" t="s">
        <v>14</v>
      </c>
      <c r="B25" s="27"/>
      <c r="C25" s="27"/>
      <c r="D25" s="27"/>
      <c r="E25" s="27"/>
      <c r="F25" s="27"/>
      <c r="G25" s="27"/>
      <c r="H25" s="27"/>
    </row>
    <row r="26" spans="1:8" ht="27" customHeight="1">
      <c r="A26" s="27" t="s">
        <v>15</v>
      </c>
      <c r="B26" s="27"/>
      <c r="C26" s="27"/>
      <c r="D26" s="27"/>
      <c r="E26" s="27"/>
      <c r="F26" s="27"/>
      <c r="G26" s="27"/>
      <c r="H26" s="27"/>
    </row>
    <row r="27" spans="1:8" ht="27" customHeight="1">
      <c r="A27" s="27" t="s">
        <v>16</v>
      </c>
      <c r="B27" s="27"/>
      <c r="C27" s="27"/>
      <c r="D27" s="27"/>
      <c r="E27" s="27"/>
      <c r="F27" s="27"/>
      <c r="G27" s="27"/>
      <c r="H27" s="27"/>
    </row>
    <row r="28" spans="1:8" ht="27" customHeight="1">
      <c r="A28" s="27" t="s">
        <v>17</v>
      </c>
      <c r="B28" s="27"/>
      <c r="C28" s="27"/>
      <c r="D28" s="27"/>
      <c r="E28" s="27"/>
      <c r="F28" s="27"/>
      <c r="G28" s="27"/>
      <c r="H28" s="27"/>
    </row>
    <row r="29" spans="1:8" ht="27" customHeight="1">
      <c r="A29" s="27" t="s">
        <v>18</v>
      </c>
      <c r="B29" s="27"/>
      <c r="C29" s="27"/>
      <c r="D29" s="27"/>
      <c r="E29" s="27"/>
      <c r="F29" s="27"/>
      <c r="G29" s="27"/>
      <c r="H29" s="27"/>
    </row>
    <row r="30" spans="1:8" ht="27" customHeight="1">
      <c r="A30" s="27" t="s">
        <v>19</v>
      </c>
      <c r="B30" s="27"/>
      <c r="C30" s="27"/>
      <c r="D30" s="27"/>
      <c r="E30" s="27"/>
      <c r="F30" s="27"/>
      <c r="G30" s="27"/>
      <c r="H30" s="27"/>
    </row>
    <row r="33" spans="1:8" ht="25.05" customHeight="1">
      <c r="A33" s="28" t="s">
        <v>20</v>
      </c>
      <c r="B33" s="28"/>
      <c r="C33" s="28"/>
      <c r="D33" s="28"/>
      <c r="E33" s="28"/>
      <c r="F33" s="28"/>
      <c r="G33" s="28"/>
      <c r="H33" s="28"/>
    </row>
    <row r="35" spans="1:8">
      <c r="A35" t="s">
        <v>21</v>
      </c>
      <c r="B35" s="29" t="s">
        <v>22</v>
      </c>
      <c r="C35" s="29"/>
      <c r="D35" s="29"/>
      <c r="E35" s="29"/>
      <c r="F35" s="29"/>
      <c r="G35" s="29"/>
      <c r="H35" s="29"/>
    </row>
    <row r="36" spans="1:8">
      <c r="A36" t="s">
        <v>23</v>
      </c>
      <c r="B36" s="29" t="s">
        <v>24</v>
      </c>
      <c r="C36" s="29"/>
      <c r="D36" s="29"/>
      <c r="E36" s="29"/>
      <c r="F36" s="29"/>
      <c r="G36" s="29"/>
      <c r="H36" s="29"/>
    </row>
    <row r="37" spans="1:8">
      <c r="A37" t="s">
        <v>25</v>
      </c>
      <c r="B37" s="29" t="s">
        <v>26</v>
      </c>
      <c r="C37" s="29"/>
      <c r="D37" s="29"/>
      <c r="E37" s="29"/>
      <c r="F37" s="29"/>
      <c r="G37" s="29"/>
      <c r="H37" s="29"/>
    </row>
    <row r="40" spans="1:8">
      <c r="A40" s="30" t="s">
        <v>27</v>
      </c>
      <c r="B40" s="30"/>
      <c r="C40" s="30"/>
      <c r="D40" s="30"/>
      <c r="E40" s="30"/>
      <c r="F40" s="30"/>
      <c r="G40" s="30"/>
      <c r="H40" s="30"/>
    </row>
    <row r="41" spans="1:8" ht="31.05" customHeight="1">
      <c r="A41" s="31" t="s">
        <v>28</v>
      </c>
      <c r="B41" s="31"/>
      <c r="C41" s="31"/>
      <c r="D41" s="31"/>
      <c r="E41" s="31"/>
      <c r="F41" s="31"/>
      <c r="G41" s="31"/>
      <c r="H41" s="31"/>
    </row>
  </sheetData>
  <mergeCells count="26">
    <mergeCell ref="A41:H41"/>
    <mergeCell ref="A33:H33"/>
    <mergeCell ref="B35:H35"/>
    <mergeCell ref="B36:H36"/>
    <mergeCell ref="B37:H37"/>
    <mergeCell ref="A40:H40"/>
    <mergeCell ref="A26:H26"/>
    <mergeCell ref="A27:H27"/>
    <mergeCell ref="A28:H28"/>
    <mergeCell ref="A29:H29"/>
    <mergeCell ref="A30:H30"/>
    <mergeCell ref="A18:H18"/>
    <mergeCell ref="A19:H19"/>
    <mergeCell ref="A22:H22"/>
    <mergeCell ref="A24:H24"/>
    <mergeCell ref="A25:H25"/>
    <mergeCell ref="A10:H10"/>
    <mergeCell ref="A12:H12"/>
    <mergeCell ref="A13:H13"/>
    <mergeCell ref="A15:H15"/>
    <mergeCell ref="A16:H16"/>
    <mergeCell ref="A1:H2"/>
    <mergeCell ref="A4:H4"/>
    <mergeCell ref="A6:H6"/>
    <mergeCell ref="A7:H7"/>
    <mergeCell ref="A9:H9"/>
  </mergeCells>
  <phoneticPr fontId="16"/>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4"/>
  <sheetViews>
    <sheetView workbookViewId="0">
      <pane ySplit="14" topLeftCell="A15" activePane="bottomLeft" state="frozen"/>
      <selection pane="bottomLeft"/>
    </sheetView>
  </sheetViews>
  <sheetFormatPr defaultRowHeight="13.8"/>
  <cols>
    <col min="1" max="2" width="19" customWidth="1"/>
    <col min="3" max="5" width="11" customWidth="1"/>
    <col min="6" max="6" width="14" customWidth="1"/>
    <col min="7" max="7" width="15" customWidth="1"/>
    <col min="8" max="8" width="12" customWidth="1"/>
    <col min="9" max="9" width="24" customWidth="1"/>
    <col min="10" max="11" width="22" customWidth="1"/>
    <col min="12" max="12" width="27" customWidth="1"/>
  </cols>
  <sheetData>
    <row r="1" spans="1:12" ht="34.049999999999997" customHeight="1">
      <c r="A1" s="32" t="s">
        <v>29</v>
      </c>
      <c r="B1" s="32"/>
      <c r="C1" s="32"/>
      <c r="D1" s="32"/>
      <c r="E1" s="32"/>
      <c r="F1" s="32"/>
      <c r="G1" s="32"/>
      <c r="H1" s="32"/>
      <c r="I1" s="32"/>
      <c r="J1" s="32"/>
      <c r="K1" s="32"/>
    </row>
    <row r="2" spans="1:12" ht="34.049999999999997" customHeight="1">
      <c r="A2" s="32"/>
      <c r="B2" s="32"/>
      <c r="C2" s="32"/>
      <c r="D2" s="32"/>
      <c r="E2" s="32"/>
      <c r="F2" s="32"/>
      <c r="G2" s="32"/>
      <c r="H2" s="32"/>
      <c r="I2" s="32"/>
      <c r="J2" s="32"/>
      <c r="K2" s="32"/>
    </row>
    <row r="3" spans="1:12" ht="25.05" customHeight="1">
      <c r="A3" s="33" t="s">
        <v>30</v>
      </c>
      <c r="B3" s="33"/>
      <c r="C3" s="33"/>
      <c r="D3" s="33"/>
      <c r="E3" s="33"/>
      <c r="F3" s="33"/>
      <c r="G3" s="33"/>
      <c r="H3" s="33"/>
      <c r="I3" s="33"/>
      <c r="J3" s="33"/>
      <c r="K3" s="33"/>
    </row>
    <row r="4" spans="1:12" ht="25.05" customHeight="1">
      <c r="A4" s="28" t="s">
        <v>31</v>
      </c>
      <c r="B4" s="28"/>
      <c r="C4" s="28"/>
      <c r="D4" s="28"/>
      <c r="E4" s="28"/>
      <c r="F4" s="28"/>
      <c r="G4" s="28"/>
      <c r="H4" s="28"/>
      <c r="I4" s="28"/>
      <c r="J4" s="28"/>
      <c r="K4" s="28"/>
    </row>
    <row r="5" spans="1:12">
      <c r="A5" s="2" t="s">
        <v>32</v>
      </c>
      <c r="B5" s="3" t="s">
        <v>33</v>
      </c>
      <c r="D5" s="2" t="s">
        <v>34</v>
      </c>
      <c r="E5" s="4">
        <v>46326</v>
      </c>
      <c r="G5" s="2" t="s">
        <v>35</v>
      </c>
      <c r="H5" s="3" t="s">
        <v>36</v>
      </c>
    </row>
    <row r="6" spans="1:12">
      <c r="A6" s="2" t="s">
        <v>37</v>
      </c>
      <c r="B6" s="3" t="s">
        <v>38</v>
      </c>
      <c r="D6" s="2" t="s">
        <v>39</v>
      </c>
      <c r="E6" s="3" t="s">
        <v>40</v>
      </c>
      <c r="G6" s="2" t="s">
        <v>41</v>
      </c>
      <c r="H6" s="3" t="s">
        <v>42</v>
      </c>
    </row>
    <row r="7" spans="1:12">
      <c r="A7" s="2" t="s">
        <v>43</v>
      </c>
      <c r="B7" s="3" t="s">
        <v>44</v>
      </c>
      <c r="D7" s="2" t="s">
        <v>45</v>
      </c>
      <c r="E7" s="3" t="s">
        <v>46</v>
      </c>
      <c r="G7" s="2" t="s">
        <v>47</v>
      </c>
      <c r="H7" s="3" t="s">
        <v>48</v>
      </c>
    </row>
    <row r="8" spans="1:12">
      <c r="A8" s="2" t="s">
        <v>49</v>
      </c>
      <c r="B8" s="3" t="s">
        <v>50</v>
      </c>
      <c r="D8" s="2" t="s">
        <v>51</v>
      </c>
      <c r="E8" s="3" t="s">
        <v>52</v>
      </c>
      <c r="G8" s="2" t="s">
        <v>53</v>
      </c>
      <c r="H8" s="3" t="s">
        <v>54</v>
      </c>
    </row>
    <row r="9" spans="1:12">
      <c r="A9" s="2" t="s">
        <v>55</v>
      </c>
      <c r="B9" s="3" t="s">
        <v>52</v>
      </c>
      <c r="D9" s="2" t="s">
        <v>56</v>
      </c>
      <c r="E9" s="3" t="s">
        <v>57</v>
      </c>
      <c r="G9" s="2" t="s">
        <v>58</v>
      </c>
      <c r="H9" s="3" t="s">
        <v>59</v>
      </c>
    </row>
    <row r="10" spans="1:12">
      <c r="A10" s="2" t="s">
        <v>60</v>
      </c>
      <c r="B10" s="3" t="s">
        <v>61</v>
      </c>
    </row>
    <row r="12" spans="1:12" ht="25.05" customHeight="1">
      <c r="A12" s="28" t="s">
        <v>62</v>
      </c>
      <c r="B12" s="28"/>
      <c r="C12" s="28"/>
      <c r="D12" s="28"/>
      <c r="E12" s="28"/>
      <c r="F12" s="28"/>
      <c r="G12" s="28"/>
      <c r="H12" s="28"/>
      <c r="I12" s="28"/>
      <c r="J12" s="28"/>
      <c r="K12" s="28"/>
    </row>
    <row r="14" spans="1:12" ht="37.950000000000003" customHeight="1">
      <c r="A14" s="5" t="s">
        <v>63</v>
      </c>
      <c r="B14" s="5" t="s">
        <v>64</v>
      </c>
      <c r="C14" s="5" t="s">
        <v>65</v>
      </c>
      <c r="D14" s="5" t="s">
        <v>66</v>
      </c>
      <c r="E14" s="5" t="s">
        <v>67</v>
      </c>
      <c r="F14" s="5" t="s">
        <v>68</v>
      </c>
      <c r="G14" s="5" t="s">
        <v>69</v>
      </c>
      <c r="H14" s="5" t="s">
        <v>70</v>
      </c>
      <c r="I14" s="5" t="s">
        <v>71</v>
      </c>
      <c r="J14" s="5" t="s">
        <v>72</v>
      </c>
      <c r="K14" s="5" t="s">
        <v>73</v>
      </c>
      <c r="L14" s="5" t="s">
        <v>74</v>
      </c>
    </row>
    <row r="15" spans="1:12">
      <c r="A15" s="3" t="s">
        <v>75</v>
      </c>
      <c r="B15" s="3" t="s">
        <v>76</v>
      </c>
      <c r="C15" s="10">
        <v>40</v>
      </c>
      <c r="D15" s="10">
        <v>30</v>
      </c>
      <c r="E15" s="10">
        <v>25</v>
      </c>
      <c r="F15" s="7">
        <f>IF(A15="","",SUMIF(入力_商品明細!$A$8:$A$37,A15,入力_商品明細!$H$8:$H$37))</f>
        <v>8</v>
      </c>
      <c r="G15" s="8">
        <v>9</v>
      </c>
      <c r="H15" s="7">
        <f t="shared" ref="H15:H29" si="0">IF(OR(A15="",C15="",D15="",E15=""),"",ROUND(C15*D15*E15/1000000,4))</f>
        <v>0.03</v>
      </c>
      <c r="I15" s="3" t="s">
        <v>77</v>
      </c>
      <c r="J15" s="3" t="s">
        <v>78</v>
      </c>
      <c r="K15" s="1" t="str">
        <f>IF(A15="","",IF(COUNTIF($A$15:$A$29,A15)&gt;1,"DUPLICATE C/No.",IF(COUNTIF(入力_商品明細!$A$8:$A$37,A15)=0,"NO CONTENTS",IF(OR(C15&lt;=0,D15&lt;=0,E15&lt;=0,G15&lt;=0),"CHECK DIM/GROSS",IF(G15&lt;F15,"GROSS &lt; NET","OK")))))</f>
        <v>OK</v>
      </c>
      <c r="L15" s="3" t="s">
        <v>79</v>
      </c>
    </row>
    <row r="16" spans="1:12">
      <c r="A16" s="3" t="s">
        <v>80</v>
      </c>
      <c r="B16" s="3" t="s">
        <v>76</v>
      </c>
      <c r="C16" s="10">
        <v>40</v>
      </c>
      <c r="D16" s="10">
        <v>30</v>
      </c>
      <c r="E16" s="10">
        <v>35</v>
      </c>
      <c r="F16" s="9">
        <f>IF(A16="","",SUMIF(入力_商品明細!$A$8:$A$37,A16,入力_商品明細!$H$8:$H$37))</f>
        <v>7</v>
      </c>
      <c r="G16" s="8">
        <v>8.1999999999999993</v>
      </c>
      <c r="H16" s="9">
        <f t="shared" si="0"/>
        <v>4.2000000000000003E-2</v>
      </c>
      <c r="I16" s="3" t="s">
        <v>81</v>
      </c>
      <c r="J16" s="3" t="s">
        <v>82</v>
      </c>
      <c r="K16" s="11" t="str">
        <f>IF(A16="","",IF(COUNTIF($A$15:$A$29,A16)&gt;1,"DUPLICATE C/No.",IF(COUNTIF(入力_商品明細!$A$8:$A$37,A16)=0,"NO CONTENTS",IF(OR(C16&lt;=0,D16&lt;=0,E16&lt;=0,G16&lt;=0),"CHECK DIM/GROSS",IF(G16&lt;F16,"GROSS &lt; NET","OK")))))</f>
        <v>OK</v>
      </c>
      <c r="L16" s="3" t="s">
        <v>83</v>
      </c>
    </row>
    <row r="17" spans="1:12">
      <c r="A17" s="3" t="s">
        <v>84</v>
      </c>
      <c r="B17" s="3" t="s">
        <v>76</v>
      </c>
      <c r="C17" s="10">
        <v>40</v>
      </c>
      <c r="D17" s="10">
        <v>30</v>
      </c>
      <c r="E17" s="10">
        <v>25</v>
      </c>
      <c r="F17" s="7">
        <f>IF(A17="","",SUMIF(入力_商品明細!$A$8:$A$37,A17,入力_商品明細!$H$8:$H$37))</f>
        <v>9</v>
      </c>
      <c r="G17" s="8">
        <v>10.5</v>
      </c>
      <c r="H17" s="7">
        <f t="shared" si="0"/>
        <v>0.03</v>
      </c>
      <c r="I17" s="3" t="s">
        <v>85</v>
      </c>
      <c r="J17" s="3" t="s">
        <v>86</v>
      </c>
      <c r="K17" s="1" t="str">
        <f>IF(A17="","",IF(COUNTIF($A$15:$A$29,A17)&gt;1,"DUPLICATE C/No.",IF(COUNTIF(入力_商品明細!$A$8:$A$37,A17)=0,"NO CONTENTS",IF(OR(C17&lt;=0,D17&lt;=0,E17&lt;=0,G17&lt;=0),"CHECK DIM/GROSS",IF(G17&lt;F17,"GROSS &lt; NET","OK")))))</f>
        <v>OK</v>
      </c>
      <c r="L17" s="3" t="s">
        <v>87</v>
      </c>
    </row>
    <row r="18" spans="1:12">
      <c r="A18" s="3"/>
      <c r="B18" s="3"/>
      <c r="C18" s="10"/>
      <c r="D18" s="10"/>
      <c r="E18" s="10"/>
      <c r="F18" s="9" t="str">
        <f>IF(A18="","",SUMIF(入力_商品明細!$A$8:$A$37,A18,入力_商品明細!$H$8:$H$37))</f>
        <v/>
      </c>
      <c r="G18" s="8"/>
      <c r="H18" s="9" t="str">
        <f t="shared" si="0"/>
        <v/>
      </c>
      <c r="I18" s="3"/>
      <c r="J18" s="3"/>
      <c r="K18" s="11" t="str">
        <f>IF(A18="","",IF(COUNTIF($A$15:$A$29,A18)&gt;1,"DUPLICATE C/No.",IF(COUNTIF(入力_商品明細!$A$8:$A$37,A18)=0,"NO CONTENTS",IF(OR(C18&lt;=0,D18&lt;=0,E18&lt;=0,G18&lt;=0),"CHECK DIM/GROSS",IF(G18&lt;F18,"GROSS &lt; NET","OK")))))</f>
        <v/>
      </c>
      <c r="L18" s="3"/>
    </row>
    <row r="19" spans="1:12">
      <c r="A19" s="3"/>
      <c r="B19" s="3"/>
      <c r="C19" s="10"/>
      <c r="D19" s="10"/>
      <c r="E19" s="10"/>
      <c r="F19" s="7" t="str">
        <f>IF(A19="","",SUMIF(入力_商品明細!$A$8:$A$37,A19,入力_商品明細!$H$8:$H$37))</f>
        <v/>
      </c>
      <c r="G19" s="8"/>
      <c r="H19" s="7" t="str">
        <f t="shared" si="0"/>
        <v/>
      </c>
      <c r="I19" s="3"/>
      <c r="J19" s="3"/>
      <c r="K19" s="1" t="str">
        <f>IF(A19="","",IF(COUNTIF($A$15:$A$29,A19)&gt;1,"DUPLICATE C/No.",IF(COUNTIF(入力_商品明細!$A$8:$A$37,A19)=0,"NO CONTENTS",IF(OR(C19&lt;=0,D19&lt;=0,E19&lt;=0,G19&lt;=0),"CHECK DIM/GROSS",IF(G19&lt;F19,"GROSS &lt; NET","OK")))))</f>
        <v/>
      </c>
      <c r="L19" s="3"/>
    </row>
    <row r="20" spans="1:12">
      <c r="A20" s="3"/>
      <c r="B20" s="3"/>
      <c r="C20" s="10"/>
      <c r="D20" s="10"/>
      <c r="E20" s="10"/>
      <c r="F20" s="9" t="str">
        <f>IF(A20="","",SUMIF(入力_商品明細!$A$8:$A$37,A20,入力_商品明細!$H$8:$H$37))</f>
        <v/>
      </c>
      <c r="G20" s="8"/>
      <c r="H20" s="9" t="str">
        <f t="shared" si="0"/>
        <v/>
      </c>
      <c r="I20" s="3"/>
      <c r="J20" s="3"/>
      <c r="K20" s="11" t="str">
        <f>IF(A20="","",IF(COUNTIF($A$15:$A$29,A20)&gt;1,"DUPLICATE C/No.",IF(COUNTIF(入力_商品明細!$A$8:$A$37,A20)=0,"NO CONTENTS",IF(OR(C20&lt;=0,D20&lt;=0,E20&lt;=0,G20&lt;=0),"CHECK DIM/GROSS",IF(G20&lt;F20,"GROSS &lt; NET","OK")))))</f>
        <v/>
      </c>
      <c r="L20" s="3"/>
    </row>
    <row r="21" spans="1:12">
      <c r="A21" s="3"/>
      <c r="B21" s="3"/>
      <c r="C21" s="10"/>
      <c r="D21" s="10"/>
      <c r="E21" s="10"/>
      <c r="F21" s="7" t="str">
        <f>IF(A21="","",SUMIF(入力_商品明細!$A$8:$A$37,A21,入力_商品明細!$H$8:$H$37))</f>
        <v/>
      </c>
      <c r="G21" s="8"/>
      <c r="H21" s="7" t="str">
        <f t="shared" si="0"/>
        <v/>
      </c>
      <c r="I21" s="3"/>
      <c r="J21" s="3"/>
      <c r="K21" s="1" t="str">
        <f>IF(A21="","",IF(COUNTIF($A$15:$A$29,A21)&gt;1,"DUPLICATE C/No.",IF(COUNTIF(入力_商品明細!$A$8:$A$37,A21)=0,"NO CONTENTS",IF(OR(C21&lt;=0,D21&lt;=0,E21&lt;=0,G21&lt;=0),"CHECK DIM/GROSS",IF(G21&lt;F21,"GROSS &lt; NET","OK")))))</f>
        <v/>
      </c>
      <c r="L21" s="3"/>
    </row>
    <row r="22" spans="1:12">
      <c r="A22" s="3"/>
      <c r="B22" s="3"/>
      <c r="C22" s="10"/>
      <c r="D22" s="10"/>
      <c r="E22" s="10"/>
      <c r="F22" s="9" t="str">
        <f>IF(A22="","",SUMIF(入力_商品明細!$A$8:$A$37,A22,入力_商品明細!$H$8:$H$37))</f>
        <v/>
      </c>
      <c r="G22" s="8"/>
      <c r="H22" s="9" t="str">
        <f t="shared" si="0"/>
        <v/>
      </c>
      <c r="I22" s="3"/>
      <c r="J22" s="3"/>
      <c r="K22" s="11" t="str">
        <f>IF(A22="","",IF(COUNTIF($A$15:$A$29,A22)&gt;1,"DUPLICATE C/No.",IF(COUNTIF(入力_商品明細!$A$8:$A$37,A22)=0,"NO CONTENTS",IF(OR(C22&lt;=0,D22&lt;=0,E22&lt;=0,G22&lt;=0),"CHECK DIM/GROSS",IF(G22&lt;F22,"GROSS &lt; NET","OK")))))</f>
        <v/>
      </c>
      <c r="L22" s="3"/>
    </row>
    <row r="23" spans="1:12">
      <c r="A23" s="3"/>
      <c r="B23" s="3"/>
      <c r="C23" s="10"/>
      <c r="D23" s="10"/>
      <c r="E23" s="10"/>
      <c r="F23" s="7" t="str">
        <f>IF(A23="","",SUMIF(入力_商品明細!$A$8:$A$37,A23,入力_商品明細!$H$8:$H$37))</f>
        <v/>
      </c>
      <c r="G23" s="8"/>
      <c r="H23" s="7" t="str">
        <f t="shared" si="0"/>
        <v/>
      </c>
      <c r="I23" s="3"/>
      <c r="J23" s="3"/>
      <c r="K23" s="1" t="str">
        <f>IF(A23="","",IF(COUNTIF($A$15:$A$29,A23)&gt;1,"DUPLICATE C/No.",IF(COUNTIF(入力_商品明細!$A$8:$A$37,A23)=0,"NO CONTENTS",IF(OR(C23&lt;=0,D23&lt;=0,E23&lt;=0,G23&lt;=0),"CHECK DIM/GROSS",IF(G23&lt;F23,"GROSS &lt; NET","OK")))))</f>
        <v/>
      </c>
      <c r="L23" s="3"/>
    </row>
    <row r="24" spans="1:12">
      <c r="A24" s="3"/>
      <c r="B24" s="3"/>
      <c r="C24" s="10"/>
      <c r="D24" s="10"/>
      <c r="E24" s="10"/>
      <c r="F24" s="9" t="str">
        <f>IF(A24="","",SUMIF(入力_商品明細!$A$8:$A$37,A24,入力_商品明細!$H$8:$H$37))</f>
        <v/>
      </c>
      <c r="G24" s="8"/>
      <c r="H24" s="9" t="str">
        <f t="shared" si="0"/>
        <v/>
      </c>
      <c r="I24" s="3"/>
      <c r="J24" s="3"/>
      <c r="K24" s="11" t="str">
        <f>IF(A24="","",IF(COUNTIF($A$15:$A$29,A24)&gt;1,"DUPLICATE C/No.",IF(COUNTIF(入力_商品明細!$A$8:$A$37,A24)=0,"NO CONTENTS",IF(OR(C24&lt;=0,D24&lt;=0,E24&lt;=0,G24&lt;=0),"CHECK DIM/GROSS",IF(G24&lt;F24,"GROSS &lt; NET","OK")))))</f>
        <v/>
      </c>
      <c r="L24" s="3"/>
    </row>
    <row r="25" spans="1:12">
      <c r="A25" s="3"/>
      <c r="B25" s="3"/>
      <c r="C25" s="10"/>
      <c r="D25" s="10"/>
      <c r="E25" s="10"/>
      <c r="F25" s="7" t="str">
        <f>IF(A25="","",SUMIF(入力_商品明細!$A$8:$A$37,A25,入力_商品明細!$H$8:$H$37))</f>
        <v/>
      </c>
      <c r="G25" s="8"/>
      <c r="H25" s="7" t="str">
        <f t="shared" si="0"/>
        <v/>
      </c>
      <c r="I25" s="3"/>
      <c r="J25" s="3"/>
      <c r="K25" s="1" t="str">
        <f>IF(A25="","",IF(COUNTIF($A$15:$A$29,A25)&gt;1,"DUPLICATE C/No.",IF(COUNTIF(入力_商品明細!$A$8:$A$37,A25)=0,"NO CONTENTS",IF(OR(C25&lt;=0,D25&lt;=0,E25&lt;=0,G25&lt;=0),"CHECK DIM/GROSS",IF(G25&lt;F25,"GROSS &lt; NET","OK")))))</f>
        <v/>
      </c>
      <c r="L25" s="3"/>
    </row>
    <row r="26" spans="1:12">
      <c r="A26" s="3"/>
      <c r="B26" s="3"/>
      <c r="C26" s="10"/>
      <c r="D26" s="10"/>
      <c r="E26" s="10"/>
      <c r="F26" s="9" t="str">
        <f>IF(A26="","",SUMIF(入力_商品明細!$A$8:$A$37,A26,入力_商品明細!$H$8:$H$37))</f>
        <v/>
      </c>
      <c r="G26" s="8"/>
      <c r="H26" s="9" t="str">
        <f t="shared" si="0"/>
        <v/>
      </c>
      <c r="I26" s="3"/>
      <c r="J26" s="3"/>
      <c r="K26" s="11" t="str">
        <f>IF(A26="","",IF(COUNTIF($A$15:$A$29,A26)&gt;1,"DUPLICATE C/No.",IF(COUNTIF(入力_商品明細!$A$8:$A$37,A26)=0,"NO CONTENTS",IF(OR(C26&lt;=0,D26&lt;=0,E26&lt;=0,G26&lt;=0),"CHECK DIM/GROSS",IF(G26&lt;F26,"GROSS &lt; NET","OK")))))</f>
        <v/>
      </c>
      <c r="L26" s="3"/>
    </row>
    <row r="27" spans="1:12">
      <c r="A27" s="3"/>
      <c r="B27" s="3"/>
      <c r="C27" s="10"/>
      <c r="D27" s="10"/>
      <c r="E27" s="10"/>
      <c r="F27" s="7" t="str">
        <f>IF(A27="","",SUMIF(入力_商品明細!$A$8:$A$37,A27,入力_商品明細!$H$8:$H$37))</f>
        <v/>
      </c>
      <c r="G27" s="8"/>
      <c r="H27" s="7" t="str">
        <f t="shared" si="0"/>
        <v/>
      </c>
      <c r="I27" s="3"/>
      <c r="J27" s="3"/>
      <c r="K27" s="1" t="str">
        <f>IF(A27="","",IF(COUNTIF($A$15:$A$29,A27)&gt;1,"DUPLICATE C/No.",IF(COUNTIF(入力_商品明細!$A$8:$A$37,A27)=0,"NO CONTENTS",IF(OR(C27&lt;=0,D27&lt;=0,E27&lt;=0,G27&lt;=0),"CHECK DIM/GROSS",IF(G27&lt;F27,"GROSS &lt; NET","OK")))))</f>
        <v/>
      </c>
      <c r="L27" s="3"/>
    </row>
    <row r="28" spans="1:12">
      <c r="A28" s="3"/>
      <c r="B28" s="3"/>
      <c r="C28" s="10"/>
      <c r="D28" s="10"/>
      <c r="E28" s="10"/>
      <c r="F28" s="9" t="str">
        <f>IF(A28="","",SUMIF(入力_商品明細!$A$8:$A$37,A28,入力_商品明細!$H$8:$H$37))</f>
        <v/>
      </c>
      <c r="G28" s="8"/>
      <c r="H28" s="9" t="str">
        <f t="shared" si="0"/>
        <v/>
      </c>
      <c r="I28" s="3"/>
      <c r="J28" s="3"/>
      <c r="K28" s="11" t="str">
        <f>IF(A28="","",IF(COUNTIF($A$15:$A$29,A28)&gt;1,"DUPLICATE C/No.",IF(COUNTIF(入力_商品明細!$A$8:$A$37,A28)=0,"NO CONTENTS",IF(OR(C28&lt;=0,D28&lt;=0,E28&lt;=0,G28&lt;=0),"CHECK DIM/GROSS",IF(G28&lt;F28,"GROSS &lt; NET","OK")))))</f>
        <v/>
      </c>
      <c r="L28" s="3"/>
    </row>
    <row r="29" spans="1:12">
      <c r="A29" s="3"/>
      <c r="B29" s="3"/>
      <c r="C29" s="10"/>
      <c r="D29" s="10"/>
      <c r="E29" s="10"/>
      <c r="F29" s="7" t="str">
        <f>IF(A29="","",SUMIF(入力_商品明細!$A$8:$A$37,A29,入力_商品明細!$H$8:$H$37))</f>
        <v/>
      </c>
      <c r="G29" s="8"/>
      <c r="H29" s="7" t="str">
        <f t="shared" si="0"/>
        <v/>
      </c>
      <c r="I29" s="3"/>
      <c r="J29" s="3"/>
      <c r="K29" s="1" t="str">
        <f>IF(A29="","",IF(COUNTIF($A$15:$A$29,A29)&gt;1,"DUPLICATE C/No.",IF(COUNTIF(入力_商品明細!$A$8:$A$37,A29)=0,"NO CONTENTS",IF(OR(C29&lt;=0,D29&lt;=0,E29&lt;=0,G29&lt;=0),"CHECK DIM/GROSS",IF(G29&lt;F29,"GROSS &lt; NET","OK")))))</f>
        <v/>
      </c>
      <c r="L29" s="3"/>
    </row>
    <row r="31" spans="1:12" ht="25.05" customHeight="1">
      <c r="A31" s="12" t="s">
        <v>88</v>
      </c>
      <c r="B31" s="12">
        <f>COUNTA(A15:A29)</f>
        <v>3</v>
      </c>
      <c r="C31" s="12"/>
      <c r="D31" s="12"/>
      <c r="E31" s="12"/>
      <c r="F31" s="12">
        <f>SUM(F15:F29)</f>
        <v>24</v>
      </c>
      <c r="G31" s="12">
        <f>SUM(G15:G29)</f>
        <v>27.7</v>
      </c>
      <c r="H31" s="12">
        <f>SUM(H15:H29)</f>
        <v>0.10200000000000001</v>
      </c>
      <c r="I31" s="12"/>
      <c r="J31" s="12"/>
      <c r="K31" s="12"/>
    </row>
    <row r="34" spans="1:11" ht="27" customHeight="1">
      <c r="A34" s="27" t="s">
        <v>89</v>
      </c>
      <c r="B34" s="27"/>
      <c r="C34" s="27"/>
      <c r="D34" s="27"/>
      <c r="E34" s="27"/>
      <c r="F34" s="27"/>
      <c r="G34" s="27"/>
      <c r="H34" s="27"/>
      <c r="I34" s="27"/>
      <c r="J34" s="27"/>
      <c r="K34" s="27"/>
    </row>
  </sheetData>
  <mergeCells count="5">
    <mergeCell ref="A1:K2"/>
    <mergeCell ref="A3:K3"/>
    <mergeCell ref="A4:K4"/>
    <mergeCell ref="A12:K12"/>
    <mergeCell ref="A34:K34"/>
  </mergeCells>
  <phoneticPr fontId="16"/>
  <conditionalFormatting sqref="K15:K29">
    <cfRule type="expression" dxfId="6" priority="1">
      <formula>AND($A15&lt;&gt;"",$K15&lt;&gt;"OK")</formula>
    </cfRule>
    <cfRule type="expression" dxfId="5" priority="2">
      <formula>$K15="OK"</formula>
    </cfRule>
  </conditionalFormatting>
  <dataValidations count="1">
    <dataValidation type="list" sqref="B15:B29" xr:uid="{00000000-0002-0000-0100-000000000000}">
      <formula1>"CARTON,PALLET,CRATE,CASE,BAG,OTHER"</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2"/>
  <sheetViews>
    <sheetView workbookViewId="0">
      <pane ySplit="7" topLeftCell="A8" activePane="bottomLeft" state="frozen"/>
      <selection pane="bottomLeft"/>
    </sheetView>
  </sheetViews>
  <sheetFormatPr defaultRowHeight="13.8"/>
  <cols>
    <col min="1" max="1" width="18" customWidth="1"/>
    <col min="2" max="2" width="21" customWidth="1"/>
    <col min="3" max="3" width="35" customWidth="1"/>
    <col min="4" max="4" width="31" customWidth="1"/>
    <col min="5" max="5" width="10" customWidth="1"/>
    <col min="6" max="6" width="11" customWidth="1"/>
    <col min="7" max="7" width="19" customWidth="1"/>
    <col min="8" max="10" width="16" customWidth="1"/>
    <col min="11" max="11" width="24" customWidth="1"/>
    <col min="12" max="12" width="21" customWidth="1"/>
    <col min="13" max="13" width="27" customWidth="1"/>
  </cols>
  <sheetData>
    <row r="1" spans="1:13" ht="34.049999999999997" customHeight="1">
      <c r="A1" s="32" t="s">
        <v>90</v>
      </c>
      <c r="B1" s="32"/>
      <c r="C1" s="32"/>
      <c r="D1" s="32"/>
      <c r="E1" s="32"/>
      <c r="F1" s="32"/>
      <c r="G1" s="32"/>
      <c r="H1" s="32"/>
      <c r="I1" s="32"/>
      <c r="J1" s="32"/>
      <c r="K1" s="32"/>
      <c r="L1" s="32"/>
    </row>
    <row r="2" spans="1:13" ht="34.049999999999997" customHeight="1">
      <c r="A2" s="32"/>
      <c r="B2" s="32"/>
      <c r="C2" s="32"/>
      <c r="D2" s="32"/>
      <c r="E2" s="32"/>
      <c r="F2" s="32"/>
      <c r="G2" s="32"/>
      <c r="H2" s="32"/>
      <c r="I2" s="32"/>
      <c r="J2" s="32"/>
      <c r="K2" s="32"/>
      <c r="L2" s="32"/>
    </row>
    <row r="3" spans="1:13" ht="25.95" customHeight="1">
      <c r="A3" s="33" t="s">
        <v>91</v>
      </c>
      <c r="B3" s="33"/>
      <c r="C3" s="33"/>
      <c r="D3" s="33"/>
      <c r="E3" s="33"/>
      <c r="F3" s="33"/>
      <c r="G3" s="33"/>
      <c r="H3" s="33"/>
      <c r="I3" s="33"/>
      <c r="J3" s="33"/>
      <c r="K3" s="33"/>
      <c r="L3" s="33"/>
    </row>
    <row r="5" spans="1:13" ht="25.05" customHeight="1">
      <c r="A5" s="28" t="s">
        <v>92</v>
      </c>
      <c r="B5" s="28"/>
      <c r="C5" s="28"/>
      <c r="D5" s="28"/>
      <c r="E5" s="28"/>
      <c r="F5" s="28"/>
      <c r="G5" s="28"/>
      <c r="H5" s="28"/>
      <c r="I5" s="28"/>
      <c r="J5" s="28"/>
      <c r="K5" s="28"/>
      <c r="L5" s="28"/>
    </row>
    <row r="7" spans="1:13" ht="37.950000000000003" customHeight="1">
      <c r="A7" s="5" t="s">
        <v>63</v>
      </c>
      <c r="B7" s="5" t="s">
        <v>93</v>
      </c>
      <c r="C7" s="5" t="s">
        <v>94</v>
      </c>
      <c r="D7" s="5" t="s">
        <v>95</v>
      </c>
      <c r="E7" s="5" t="s">
        <v>96</v>
      </c>
      <c r="F7" s="5" t="s">
        <v>97</v>
      </c>
      <c r="G7" s="5" t="s">
        <v>98</v>
      </c>
      <c r="H7" s="5" t="s">
        <v>99</v>
      </c>
      <c r="I7" s="5" t="s">
        <v>100</v>
      </c>
      <c r="J7" s="5" t="s">
        <v>101</v>
      </c>
      <c r="K7" s="5" t="s">
        <v>72</v>
      </c>
      <c r="L7" s="5" t="s">
        <v>73</v>
      </c>
      <c r="M7" s="5" t="s">
        <v>74</v>
      </c>
    </row>
    <row r="8" spans="1:13">
      <c r="A8" s="3" t="s">
        <v>75</v>
      </c>
      <c r="B8" s="3" t="s">
        <v>102</v>
      </c>
      <c r="C8" s="3" t="s">
        <v>103</v>
      </c>
      <c r="D8" s="3" t="s">
        <v>104</v>
      </c>
      <c r="E8" s="13">
        <v>20</v>
      </c>
      <c r="F8" s="3" t="s">
        <v>105</v>
      </c>
      <c r="G8" s="8">
        <v>0.4</v>
      </c>
      <c r="H8" s="9">
        <f t="shared" ref="H8:H37" si="0">IF(OR(A8="",B8="",E8="",G8=""),"",ROUND(E8*G8,3))</f>
        <v>8</v>
      </c>
      <c r="I8" s="3" t="s">
        <v>48</v>
      </c>
      <c r="J8" s="3" t="s">
        <v>106</v>
      </c>
      <c r="K8" s="3" t="s">
        <v>107</v>
      </c>
      <c r="L8" s="6" t="str">
        <f>IF(A8="","",IF(COUNTIF(入力_基本・箱!$A$15:$A$29,A8)=0,"NO PACKAGE",IF(OR(B8="",C8="",D8="",E8&lt;=0,F8="",G8&lt;=0),"CHECK INPUT",IF(COUNTIF(INVOICE照合!$A$13:$A$32,B8)=0,"NO INVOICE SKU","OK"))))</f>
        <v>OK</v>
      </c>
      <c r="M8" s="3" t="s">
        <v>108</v>
      </c>
    </row>
    <row r="9" spans="1:13">
      <c r="A9" s="3" t="s">
        <v>80</v>
      </c>
      <c r="B9" s="3" t="s">
        <v>102</v>
      </c>
      <c r="C9" s="3" t="s">
        <v>103</v>
      </c>
      <c r="D9" s="3" t="s">
        <v>104</v>
      </c>
      <c r="E9" s="13">
        <v>10</v>
      </c>
      <c r="F9" s="3" t="s">
        <v>105</v>
      </c>
      <c r="G9" s="8">
        <v>0.4</v>
      </c>
      <c r="H9" s="7">
        <f t="shared" si="0"/>
        <v>4</v>
      </c>
      <c r="I9" s="3" t="s">
        <v>48</v>
      </c>
      <c r="J9" s="3" t="s">
        <v>106</v>
      </c>
      <c r="K9" s="3" t="s">
        <v>109</v>
      </c>
      <c r="L9" t="str">
        <f>IF(A9="","",IF(COUNTIF(入力_基本・箱!$A$15:$A$29,A9)=0,"NO PACKAGE",IF(OR(B9="",C9="",D9="",E9&lt;=0,F9="",G9&lt;=0),"CHECK INPUT",IF(COUNTIF(INVOICE照合!$A$13:$A$32,B9)=0,"NO INVOICE SKU","OK"))))</f>
        <v>OK</v>
      </c>
      <c r="M9" s="3" t="s">
        <v>110</v>
      </c>
    </row>
    <row r="10" spans="1:13">
      <c r="A10" s="3" t="s">
        <v>80</v>
      </c>
      <c r="B10" s="3" t="s">
        <v>111</v>
      </c>
      <c r="C10" s="3" t="s">
        <v>112</v>
      </c>
      <c r="D10" s="3" t="s">
        <v>113</v>
      </c>
      <c r="E10" s="13">
        <v>5</v>
      </c>
      <c r="F10" s="3" t="s">
        <v>105</v>
      </c>
      <c r="G10" s="8">
        <v>0.6</v>
      </c>
      <c r="H10" s="9">
        <f t="shared" si="0"/>
        <v>3</v>
      </c>
      <c r="I10" s="3" t="s">
        <v>48</v>
      </c>
      <c r="J10" s="3" t="s">
        <v>114</v>
      </c>
      <c r="K10" s="3" t="s">
        <v>109</v>
      </c>
      <c r="L10" s="6" t="str">
        <f>IF(A10="","",IF(COUNTIF(入力_基本・箱!$A$15:$A$29,A10)=0,"NO PACKAGE",IF(OR(B10="",C10="",D10="",E10&lt;=0,F10="",G10&lt;=0),"CHECK INPUT",IF(COUNTIF(INVOICE照合!$A$13:$A$32,B10)=0,"NO INVOICE SKU","OK"))))</f>
        <v>OK</v>
      </c>
      <c r="M10" s="3" t="s">
        <v>110</v>
      </c>
    </row>
    <row r="11" spans="1:13">
      <c r="A11" s="3" t="s">
        <v>84</v>
      </c>
      <c r="B11" s="3" t="s">
        <v>111</v>
      </c>
      <c r="C11" s="3" t="s">
        <v>112</v>
      </c>
      <c r="D11" s="3" t="s">
        <v>113</v>
      </c>
      <c r="E11" s="13">
        <v>15</v>
      </c>
      <c r="F11" s="3" t="s">
        <v>105</v>
      </c>
      <c r="G11" s="8">
        <v>0.6</v>
      </c>
      <c r="H11" s="7">
        <f t="shared" si="0"/>
        <v>9</v>
      </c>
      <c r="I11" s="3" t="s">
        <v>48</v>
      </c>
      <c r="J11" s="3" t="s">
        <v>114</v>
      </c>
      <c r="K11" s="3" t="s">
        <v>107</v>
      </c>
      <c r="L11" t="str">
        <f>IF(A11="","",IF(COUNTIF(入力_基本・箱!$A$15:$A$29,A11)=0,"NO PACKAGE",IF(OR(B11="",C11="",D11="",E11&lt;=0,F11="",G11&lt;=0),"CHECK INPUT",IF(COUNTIF(INVOICE照合!$A$13:$A$32,B11)=0,"NO INVOICE SKU","OK"))))</f>
        <v>OK</v>
      </c>
      <c r="M11" s="3" t="s">
        <v>108</v>
      </c>
    </row>
    <row r="12" spans="1:13">
      <c r="A12" s="3"/>
      <c r="B12" s="3"/>
      <c r="C12" s="3"/>
      <c r="D12" s="3"/>
      <c r="E12" s="13"/>
      <c r="F12" s="3"/>
      <c r="G12" s="8"/>
      <c r="H12" s="9" t="str">
        <f t="shared" si="0"/>
        <v/>
      </c>
      <c r="I12" s="3"/>
      <c r="J12" s="3"/>
      <c r="K12" s="3"/>
      <c r="L12" s="6" t="str">
        <f>IF(A12="","",IF(COUNTIF(入力_基本・箱!$A$15:$A$29,A12)=0,"NO PACKAGE",IF(OR(B12="",C12="",D12="",E12&lt;=0,F12="",G12&lt;=0),"CHECK INPUT",IF(COUNTIF(INVOICE照合!$A$13:$A$32,B12)=0,"NO INVOICE SKU","OK"))))</f>
        <v/>
      </c>
      <c r="M12" s="3"/>
    </row>
    <row r="13" spans="1:13">
      <c r="A13" s="3"/>
      <c r="B13" s="3"/>
      <c r="C13" s="3"/>
      <c r="D13" s="3"/>
      <c r="E13" s="13"/>
      <c r="F13" s="3"/>
      <c r="G13" s="8"/>
      <c r="H13" s="7" t="str">
        <f t="shared" si="0"/>
        <v/>
      </c>
      <c r="I13" s="3"/>
      <c r="J13" s="3"/>
      <c r="K13" s="3"/>
      <c r="L13" t="str">
        <f>IF(A13="","",IF(COUNTIF(入力_基本・箱!$A$15:$A$29,A13)=0,"NO PACKAGE",IF(OR(B13="",C13="",D13="",E13&lt;=0,F13="",G13&lt;=0),"CHECK INPUT",IF(COUNTIF(INVOICE照合!$A$13:$A$32,B13)=0,"NO INVOICE SKU","OK"))))</f>
        <v/>
      </c>
      <c r="M13" s="3"/>
    </row>
    <row r="14" spans="1:13">
      <c r="A14" s="3"/>
      <c r="B14" s="3"/>
      <c r="C14" s="3"/>
      <c r="D14" s="3"/>
      <c r="E14" s="13"/>
      <c r="F14" s="3"/>
      <c r="G14" s="8"/>
      <c r="H14" s="9" t="str">
        <f t="shared" si="0"/>
        <v/>
      </c>
      <c r="I14" s="3"/>
      <c r="J14" s="3"/>
      <c r="K14" s="3"/>
      <c r="L14" s="6" t="str">
        <f>IF(A14="","",IF(COUNTIF(入力_基本・箱!$A$15:$A$29,A14)=0,"NO PACKAGE",IF(OR(B14="",C14="",D14="",E14&lt;=0,F14="",G14&lt;=0),"CHECK INPUT",IF(COUNTIF(INVOICE照合!$A$13:$A$32,B14)=0,"NO INVOICE SKU","OK"))))</f>
        <v/>
      </c>
      <c r="M14" s="3"/>
    </row>
    <row r="15" spans="1:13">
      <c r="A15" s="3"/>
      <c r="B15" s="3"/>
      <c r="C15" s="3"/>
      <c r="D15" s="3"/>
      <c r="E15" s="13"/>
      <c r="F15" s="3"/>
      <c r="G15" s="8"/>
      <c r="H15" s="7" t="str">
        <f t="shared" si="0"/>
        <v/>
      </c>
      <c r="I15" s="3"/>
      <c r="J15" s="3"/>
      <c r="K15" s="3"/>
      <c r="L15" t="str">
        <f>IF(A15="","",IF(COUNTIF(入力_基本・箱!$A$15:$A$29,A15)=0,"NO PACKAGE",IF(OR(B15="",C15="",D15="",E15&lt;=0,F15="",G15&lt;=0),"CHECK INPUT",IF(COUNTIF(INVOICE照合!$A$13:$A$32,B15)=0,"NO INVOICE SKU","OK"))))</f>
        <v/>
      </c>
      <c r="M15" s="3"/>
    </row>
    <row r="16" spans="1:13">
      <c r="A16" s="3"/>
      <c r="B16" s="3"/>
      <c r="C16" s="3"/>
      <c r="D16" s="3"/>
      <c r="E16" s="13"/>
      <c r="F16" s="3"/>
      <c r="G16" s="8"/>
      <c r="H16" s="9" t="str">
        <f t="shared" si="0"/>
        <v/>
      </c>
      <c r="I16" s="3"/>
      <c r="J16" s="3"/>
      <c r="K16" s="3"/>
      <c r="L16" s="6" t="str">
        <f>IF(A16="","",IF(COUNTIF(入力_基本・箱!$A$15:$A$29,A16)=0,"NO PACKAGE",IF(OR(B16="",C16="",D16="",E16&lt;=0,F16="",G16&lt;=0),"CHECK INPUT",IF(COUNTIF(INVOICE照合!$A$13:$A$32,B16)=0,"NO INVOICE SKU","OK"))))</f>
        <v/>
      </c>
      <c r="M16" s="3"/>
    </row>
    <row r="17" spans="1:13">
      <c r="A17" s="3"/>
      <c r="B17" s="3"/>
      <c r="C17" s="3"/>
      <c r="D17" s="3"/>
      <c r="E17" s="13"/>
      <c r="F17" s="3"/>
      <c r="G17" s="8"/>
      <c r="H17" s="7" t="str">
        <f t="shared" si="0"/>
        <v/>
      </c>
      <c r="I17" s="3"/>
      <c r="J17" s="3"/>
      <c r="K17" s="3"/>
      <c r="L17" t="str">
        <f>IF(A17="","",IF(COUNTIF(入力_基本・箱!$A$15:$A$29,A17)=0,"NO PACKAGE",IF(OR(B17="",C17="",D17="",E17&lt;=0,F17="",G17&lt;=0),"CHECK INPUT",IF(COUNTIF(INVOICE照合!$A$13:$A$32,B17)=0,"NO INVOICE SKU","OK"))))</f>
        <v/>
      </c>
      <c r="M17" s="3"/>
    </row>
    <row r="18" spans="1:13">
      <c r="A18" s="3"/>
      <c r="B18" s="3"/>
      <c r="C18" s="3"/>
      <c r="D18" s="3"/>
      <c r="E18" s="13"/>
      <c r="F18" s="3"/>
      <c r="G18" s="8"/>
      <c r="H18" s="9" t="str">
        <f t="shared" si="0"/>
        <v/>
      </c>
      <c r="I18" s="3"/>
      <c r="J18" s="3"/>
      <c r="K18" s="3"/>
      <c r="L18" s="6" t="str">
        <f>IF(A18="","",IF(COUNTIF(入力_基本・箱!$A$15:$A$29,A18)=0,"NO PACKAGE",IF(OR(B18="",C18="",D18="",E18&lt;=0,F18="",G18&lt;=0),"CHECK INPUT",IF(COUNTIF(INVOICE照合!$A$13:$A$32,B18)=0,"NO INVOICE SKU","OK"))))</f>
        <v/>
      </c>
      <c r="M18" s="3"/>
    </row>
    <row r="19" spans="1:13">
      <c r="A19" s="3"/>
      <c r="B19" s="3"/>
      <c r="C19" s="3"/>
      <c r="D19" s="3"/>
      <c r="E19" s="13"/>
      <c r="F19" s="3"/>
      <c r="G19" s="8"/>
      <c r="H19" s="7" t="str">
        <f t="shared" si="0"/>
        <v/>
      </c>
      <c r="I19" s="3"/>
      <c r="J19" s="3"/>
      <c r="K19" s="3"/>
      <c r="L19" t="str">
        <f>IF(A19="","",IF(COUNTIF(入力_基本・箱!$A$15:$A$29,A19)=0,"NO PACKAGE",IF(OR(B19="",C19="",D19="",E19&lt;=0,F19="",G19&lt;=0),"CHECK INPUT",IF(COUNTIF(INVOICE照合!$A$13:$A$32,B19)=0,"NO INVOICE SKU","OK"))))</f>
        <v/>
      </c>
      <c r="M19" s="3"/>
    </row>
    <row r="20" spans="1:13">
      <c r="A20" s="3"/>
      <c r="B20" s="3"/>
      <c r="C20" s="3"/>
      <c r="D20" s="3"/>
      <c r="E20" s="13"/>
      <c r="F20" s="3"/>
      <c r="G20" s="8"/>
      <c r="H20" s="9" t="str">
        <f t="shared" si="0"/>
        <v/>
      </c>
      <c r="I20" s="3"/>
      <c r="J20" s="3"/>
      <c r="K20" s="3"/>
      <c r="L20" s="6" t="str">
        <f>IF(A20="","",IF(COUNTIF(入力_基本・箱!$A$15:$A$29,A20)=0,"NO PACKAGE",IF(OR(B20="",C20="",D20="",E20&lt;=0,F20="",G20&lt;=0),"CHECK INPUT",IF(COUNTIF(INVOICE照合!$A$13:$A$32,B20)=0,"NO INVOICE SKU","OK"))))</f>
        <v/>
      </c>
      <c r="M20" s="3"/>
    </row>
    <row r="21" spans="1:13">
      <c r="A21" s="3"/>
      <c r="B21" s="3"/>
      <c r="C21" s="3"/>
      <c r="D21" s="3"/>
      <c r="E21" s="13"/>
      <c r="F21" s="3"/>
      <c r="G21" s="8"/>
      <c r="H21" s="7" t="str">
        <f t="shared" si="0"/>
        <v/>
      </c>
      <c r="I21" s="3"/>
      <c r="J21" s="3"/>
      <c r="K21" s="3"/>
      <c r="L21" t="str">
        <f>IF(A21="","",IF(COUNTIF(入力_基本・箱!$A$15:$A$29,A21)=0,"NO PACKAGE",IF(OR(B21="",C21="",D21="",E21&lt;=0,F21="",G21&lt;=0),"CHECK INPUT",IF(COUNTIF(INVOICE照合!$A$13:$A$32,B21)=0,"NO INVOICE SKU","OK"))))</f>
        <v/>
      </c>
      <c r="M21" s="3"/>
    </row>
    <row r="22" spans="1:13">
      <c r="A22" s="3"/>
      <c r="B22" s="3"/>
      <c r="C22" s="3"/>
      <c r="D22" s="3"/>
      <c r="E22" s="13"/>
      <c r="F22" s="3"/>
      <c r="G22" s="8"/>
      <c r="H22" s="9" t="str">
        <f t="shared" si="0"/>
        <v/>
      </c>
      <c r="I22" s="3"/>
      <c r="J22" s="3"/>
      <c r="K22" s="3"/>
      <c r="L22" s="6" t="str">
        <f>IF(A22="","",IF(COUNTIF(入力_基本・箱!$A$15:$A$29,A22)=0,"NO PACKAGE",IF(OR(B22="",C22="",D22="",E22&lt;=0,F22="",G22&lt;=0),"CHECK INPUT",IF(COUNTIF(INVOICE照合!$A$13:$A$32,B22)=0,"NO INVOICE SKU","OK"))))</f>
        <v/>
      </c>
      <c r="M22" s="3"/>
    </row>
    <row r="23" spans="1:13">
      <c r="A23" s="3"/>
      <c r="B23" s="3"/>
      <c r="C23" s="3"/>
      <c r="D23" s="3"/>
      <c r="E23" s="13"/>
      <c r="F23" s="3"/>
      <c r="G23" s="8"/>
      <c r="H23" s="7" t="str">
        <f t="shared" si="0"/>
        <v/>
      </c>
      <c r="I23" s="3"/>
      <c r="J23" s="3"/>
      <c r="K23" s="3"/>
      <c r="L23" t="str">
        <f>IF(A23="","",IF(COUNTIF(入力_基本・箱!$A$15:$A$29,A23)=0,"NO PACKAGE",IF(OR(B23="",C23="",D23="",E23&lt;=0,F23="",G23&lt;=0),"CHECK INPUT",IF(COUNTIF(INVOICE照合!$A$13:$A$32,B23)=0,"NO INVOICE SKU","OK"))))</f>
        <v/>
      </c>
      <c r="M23" s="3"/>
    </row>
    <row r="24" spans="1:13">
      <c r="A24" s="3"/>
      <c r="B24" s="3"/>
      <c r="C24" s="3"/>
      <c r="D24" s="3"/>
      <c r="E24" s="13"/>
      <c r="F24" s="3"/>
      <c r="G24" s="8"/>
      <c r="H24" s="9" t="str">
        <f t="shared" si="0"/>
        <v/>
      </c>
      <c r="I24" s="3"/>
      <c r="J24" s="3"/>
      <c r="K24" s="3"/>
      <c r="L24" s="6" t="str">
        <f>IF(A24="","",IF(COUNTIF(入力_基本・箱!$A$15:$A$29,A24)=0,"NO PACKAGE",IF(OR(B24="",C24="",D24="",E24&lt;=0,F24="",G24&lt;=0),"CHECK INPUT",IF(COUNTIF(INVOICE照合!$A$13:$A$32,B24)=0,"NO INVOICE SKU","OK"))))</f>
        <v/>
      </c>
      <c r="M24" s="3"/>
    </row>
    <row r="25" spans="1:13">
      <c r="A25" s="3"/>
      <c r="B25" s="3"/>
      <c r="C25" s="3"/>
      <c r="D25" s="3"/>
      <c r="E25" s="13"/>
      <c r="F25" s="3"/>
      <c r="G25" s="8"/>
      <c r="H25" s="7" t="str">
        <f t="shared" si="0"/>
        <v/>
      </c>
      <c r="I25" s="3"/>
      <c r="J25" s="3"/>
      <c r="K25" s="3"/>
      <c r="L25" t="str">
        <f>IF(A25="","",IF(COUNTIF(入力_基本・箱!$A$15:$A$29,A25)=0,"NO PACKAGE",IF(OR(B25="",C25="",D25="",E25&lt;=0,F25="",G25&lt;=0),"CHECK INPUT",IF(COUNTIF(INVOICE照合!$A$13:$A$32,B25)=0,"NO INVOICE SKU","OK"))))</f>
        <v/>
      </c>
      <c r="M25" s="3"/>
    </row>
    <row r="26" spans="1:13">
      <c r="A26" s="3"/>
      <c r="B26" s="3"/>
      <c r="C26" s="3"/>
      <c r="D26" s="3"/>
      <c r="E26" s="13"/>
      <c r="F26" s="3"/>
      <c r="G26" s="8"/>
      <c r="H26" s="9" t="str">
        <f t="shared" si="0"/>
        <v/>
      </c>
      <c r="I26" s="3"/>
      <c r="J26" s="3"/>
      <c r="K26" s="3"/>
      <c r="L26" s="6" t="str">
        <f>IF(A26="","",IF(COUNTIF(入力_基本・箱!$A$15:$A$29,A26)=0,"NO PACKAGE",IF(OR(B26="",C26="",D26="",E26&lt;=0,F26="",G26&lt;=0),"CHECK INPUT",IF(COUNTIF(INVOICE照合!$A$13:$A$32,B26)=0,"NO INVOICE SKU","OK"))))</f>
        <v/>
      </c>
      <c r="M26" s="3"/>
    </row>
    <row r="27" spans="1:13">
      <c r="A27" s="3"/>
      <c r="B27" s="3"/>
      <c r="C27" s="3"/>
      <c r="D27" s="3"/>
      <c r="E27" s="13"/>
      <c r="F27" s="3"/>
      <c r="G27" s="8"/>
      <c r="H27" s="7" t="str">
        <f t="shared" si="0"/>
        <v/>
      </c>
      <c r="I27" s="3"/>
      <c r="J27" s="3"/>
      <c r="K27" s="3"/>
      <c r="L27" t="str">
        <f>IF(A27="","",IF(COUNTIF(入力_基本・箱!$A$15:$A$29,A27)=0,"NO PACKAGE",IF(OR(B27="",C27="",D27="",E27&lt;=0,F27="",G27&lt;=0),"CHECK INPUT",IF(COUNTIF(INVOICE照合!$A$13:$A$32,B27)=0,"NO INVOICE SKU","OK"))))</f>
        <v/>
      </c>
      <c r="M27" s="3"/>
    </row>
    <row r="28" spans="1:13">
      <c r="A28" s="3"/>
      <c r="B28" s="3"/>
      <c r="C28" s="3"/>
      <c r="D28" s="3"/>
      <c r="E28" s="13"/>
      <c r="F28" s="3"/>
      <c r="G28" s="8"/>
      <c r="H28" s="9" t="str">
        <f t="shared" si="0"/>
        <v/>
      </c>
      <c r="I28" s="3"/>
      <c r="J28" s="3"/>
      <c r="K28" s="3"/>
      <c r="L28" s="6" t="str">
        <f>IF(A28="","",IF(COUNTIF(入力_基本・箱!$A$15:$A$29,A28)=0,"NO PACKAGE",IF(OR(B28="",C28="",D28="",E28&lt;=0,F28="",G28&lt;=0),"CHECK INPUT",IF(COUNTIF(INVOICE照合!$A$13:$A$32,B28)=0,"NO INVOICE SKU","OK"))))</f>
        <v/>
      </c>
      <c r="M28" s="3"/>
    </row>
    <row r="29" spans="1:13">
      <c r="A29" s="3"/>
      <c r="B29" s="3"/>
      <c r="C29" s="3"/>
      <c r="D29" s="3"/>
      <c r="E29" s="13"/>
      <c r="F29" s="3"/>
      <c r="G29" s="8"/>
      <c r="H29" s="7" t="str">
        <f t="shared" si="0"/>
        <v/>
      </c>
      <c r="I29" s="3"/>
      <c r="J29" s="3"/>
      <c r="K29" s="3"/>
      <c r="L29" t="str">
        <f>IF(A29="","",IF(COUNTIF(入力_基本・箱!$A$15:$A$29,A29)=0,"NO PACKAGE",IF(OR(B29="",C29="",D29="",E29&lt;=0,F29="",G29&lt;=0),"CHECK INPUT",IF(COUNTIF(INVOICE照合!$A$13:$A$32,B29)=0,"NO INVOICE SKU","OK"))))</f>
        <v/>
      </c>
      <c r="M29" s="3"/>
    </row>
    <row r="30" spans="1:13">
      <c r="A30" s="3"/>
      <c r="B30" s="3"/>
      <c r="C30" s="3"/>
      <c r="D30" s="3"/>
      <c r="E30" s="13"/>
      <c r="F30" s="3"/>
      <c r="G30" s="8"/>
      <c r="H30" s="9" t="str">
        <f t="shared" si="0"/>
        <v/>
      </c>
      <c r="I30" s="3"/>
      <c r="J30" s="3"/>
      <c r="K30" s="3"/>
      <c r="L30" s="6" t="str">
        <f>IF(A30="","",IF(COUNTIF(入力_基本・箱!$A$15:$A$29,A30)=0,"NO PACKAGE",IF(OR(B30="",C30="",D30="",E30&lt;=0,F30="",G30&lt;=0),"CHECK INPUT",IF(COUNTIF(INVOICE照合!$A$13:$A$32,B30)=0,"NO INVOICE SKU","OK"))))</f>
        <v/>
      </c>
      <c r="M30" s="3"/>
    </row>
    <row r="31" spans="1:13">
      <c r="A31" s="3"/>
      <c r="B31" s="3"/>
      <c r="C31" s="3"/>
      <c r="D31" s="3"/>
      <c r="E31" s="13"/>
      <c r="F31" s="3"/>
      <c r="G31" s="8"/>
      <c r="H31" s="7" t="str">
        <f t="shared" si="0"/>
        <v/>
      </c>
      <c r="I31" s="3"/>
      <c r="J31" s="3"/>
      <c r="K31" s="3"/>
      <c r="L31" t="str">
        <f>IF(A31="","",IF(COUNTIF(入力_基本・箱!$A$15:$A$29,A31)=0,"NO PACKAGE",IF(OR(B31="",C31="",D31="",E31&lt;=0,F31="",G31&lt;=0),"CHECK INPUT",IF(COUNTIF(INVOICE照合!$A$13:$A$32,B31)=0,"NO INVOICE SKU","OK"))))</f>
        <v/>
      </c>
      <c r="M31" s="3"/>
    </row>
    <row r="32" spans="1:13">
      <c r="A32" s="3"/>
      <c r="B32" s="3"/>
      <c r="C32" s="3"/>
      <c r="D32" s="3"/>
      <c r="E32" s="13"/>
      <c r="F32" s="3"/>
      <c r="G32" s="8"/>
      <c r="H32" s="9" t="str">
        <f t="shared" si="0"/>
        <v/>
      </c>
      <c r="I32" s="3"/>
      <c r="J32" s="3"/>
      <c r="K32" s="3"/>
      <c r="L32" s="6" t="str">
        <f>IF(A32="","",IF(COUNTIF(入力_基本・箱!$A$15:$A$29,A32)=0,"NO PACKAGE",IF(OR(B32="",C32="",D32="",E32&lt;=0,F32="",G32&lt;=0),"CHECK INPUT",IF(COUNTIF(INVOICE照合!$A$13:$A$32,B32)=0,"NO INVOICE SKU","OK"))))</f>
        <v/>
      </c>
      <c r="M32" s="3"/>
    </row>
    <row r="33" spans="1:13">
      <c r="A33" s="3"/>
      <c r="B33" s="3"/>
      <c r="C33" s="3"/>
      <c r="D33" s="3"/>
      <c r="E33" s="13"/>
      <c r="F33" s="3"/>
      <c r="G33" s="8"/>
      <c r="H33" s="7" t="str">
        <f t="shared" si="0"/>
        <v/>
      </c>
      <c r="I33" s="3"/>
      <c r="J33" s="3"/>
      <c r="K33" s="3"/>
      <c r="L33" t="str">
        <f>IF(A33="","",IF(COUNTIF(入力_基本・箱!$A$15:$A$29,A33)=0,"NO PACKAGE",IF(OR(B33="",C33="",D33="",E33&lt;=0,F33="",G33&lt;=0),"CHECK INPUT",IF(COUNTIF(INVOICE照合!$A$13:$A$32,B33)=0,"NO INVOICE SKU","OK"))))</f>
        <v/>
      </c>
      <c r="M33" s="3"/>
    </row>
    <row r="34" spans="1:13">
      <c r="A34" s="3"/>
      <c r="B34" s="3"/>
      <c r="C34" s="3"/>
      <c r="D34" s="3"/>
      <c r="E34" s="13"/>
      <c r="F34" s="3"/>
      <c r="G34" s="8"/>
      <c r="H34" s="9" t="str">
        <f t="shared" si="0"/>
        <v/>
      </c>
      <c r="I34" s="3"/>
      <c r="J34" s="3"/>
      <c r="K34" s="3"/>
      <c r="L34" s="6" t="str">
        <f>IF(A34="","",IF(COUNTIF(入力_基本・箱!$A$15:$A$29,A34)=0,"NO PACKAGE",IF(OR(B34="",C34="",D34="",E34&lt;=0,F34="",G34&lt;=0),"CHECK INPUT",IF(COUNTIF(INVOICE照合!$A$13:$A$32,B34)=0,"NO INVOICE SKU","OK"))))</f>
        <v/>
      </c>
      <c r="M34" s="3"/>
    </row>
    <row r="35" spans="1:13">
      <c r="A35" s="3"/>
      <c r="B35" s="3"/>
      <c r="C35" s="3"/>
      <c r="D35" s="3"/>
      <c r="E35" s="13"/>
      <c r="F35" s="3"/>
      <c r="G35" s="8"/>
      <c r="H35" s="7" t="str">
        <f t="shared" si="0"/>
        <v/>
      </c>
      <c r="I35" s="3"/>
      <c r="J35" s="3"/>
      <c r="K35" s="3"/>
      <c r="L35" t="str">
        <f>IF(A35="","",IF(COUNTIF(入力_基本・箱!$A$15:$A$29,A35)=0,"NO PACKAGE",IF(OR(B35="",C35="",D35="",E35&lt;=0,F35="",G35&lt;=0),"CHECK INPUT",IF(COUNTIF(INVOICE照合!$A$13:$A$32,B35)=0,"NO INVOICE SKU","OK"))))</f>
        <v/>
      </c>
      <c r="M35" s="3"/>
    </row>
    <row r="36" spans="1:13">
      <c r="A36" s="3"/>
      <c r="B36" s="3"/>
      <c r="C36" s="3"/>
      <c r="D36" s="3"/>
      <c r="E36" s="13"/>
      <c r="F36" s="3"/>
      <c r="G36" s="8"/>
      <c r="H36" s="9" t="str">
        <f t="shared" si="0"/>
        <v/>
      </c>
      <c r="I36" s="3"/>
      <c r="J36" s="3"/>
      <c r="K36" s="3"/>
      <c r="L36" s="6" t="str">
        <f>IF(A36="","",IF(COUNTIF(入力_基本・箱!$A$15:$A$29,A36)=0,"NO PACKAGE",IF(OR(B36="",C36="",D36="",E36&lt;=0,F36="",G36&lt;=0),"CHECK INPUT",IF(COUNTIF(INVOICE照合!$A$13:$A$32,B36)=0,"NO INVOICE SKU","OK"))))</f>
        <v/>
      </c>
      <c r="M36" s="3"/>
    </row>
    <row r="37" spans="1:13">
      <c r="A37" s="3"/>
      <c r="B37" s="3"/>
      <c r="C37" s="3"/>
      <c r="D37" s="3"/>
      <c r="E37" s="13"/>
      <c r="F37" s="3"/>
      <c r="G37" s="8"/>
      <c r="H37" s="7" t="str">
        <f t="shared" si="0"/>
        <v/>
      </c>
      <c r="I37" s="3"/>
      <c r="J37" s="3"/>
      <c r="K37" s="3"/>
      <c r="L37" t="str">
        <f>IF(A37="","",IF(COUNTIF(入力_基本・箱!$A$15:$A$29,A37)=0,"NO PACKAGE",IF(OR(B37="",C37="",D37="",E37&lt;=0,F37="",G37&lt;=0),"CHECK INPUT",IF(COUNTIF(INVOICE照合!$A$13:$A$32,B37)=0,"NO INVOICE SKU","OK"))))</f>
        <v/>
      </c>
      <c r="M37" s="3"/>
    </row>
    <row r="39" spans="1:13" ht="25.05" customHeight="1">
      <c r="A39" s="12" t="s">
        <v>115</v>
      </c>
      <c r="B39" s="12"/>
      <c r="C39" s="12"/>
      <c r="D39" s="12"/>
      <c r="E39" s="12">
        <f>SUM(E8:E37)</f>
        <v>50</v>
      </c>
      <c r="F39" s="12"/>
      <c r="G39" s="12"/>
      <c r="H39" s="12">
        <f>SUM(H8:H37)</f>
        <v>24</v>
      </c>
      <c r="I39" s="12"/>
      <c r="J39" s="12"/>
      <c r="K39" s="12"/>
      <c r="L39" s="12"/>
    </row>
    <row r="42" spans="1:13" ht="24" customHeight="1">
      <c r="A42" s="34" t="s">
        <v>116</v>
      </c>
      <c r="B42" s="34"/>
      <c r="C42" s="34"/>
      <c r="D42" s="34"/>
      <c r="E42" s="34"/>
      <c r="F42" s="34"/>
      <c r="G42" s="34"/>
      <c r="H42" s="34"/>
      <c r="I42" s="34"/>
      <c r="J42" s="34"/>
      <c r="K42" s="34"/>
      <c r="L42" s="34"/>
    </row>
  </sheetData>
  <mergeCells count="4">
    <mergeCell ref="A1:L2"/>
    <mergeCell ref="A3:L3"/>
    <mergeCell ref="A5:L5"/>
    <mergeCell ref="A42:L42"/>
  </mergeCells>
  <phoneticPr fontId="16"/>
  <conditionalFormatting sqref="L8:L37">
    <cfRule type="expression" dxfId="4" priority="1">
      <formula>AND($A8&lt;&gt;"",$L8&lt;&gt;"OK")</formula>
    </cfRule>
    <cfRule type="expression" dxfId="3" priority="2">
      <formula>$L8="OK"</formula>
    </cfRule>
  </conditionalFormatting>
  <dataValidations count="1">
    <dataValidation type="list" sqref="F8:F37" xr:uid="{00000000-0002-0000-0200-000000000000}">
      <formula1>"PCS,SET,PAIR,BOX,KG,ROLL,BAG,OTHER"</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9"/>
  <sheetViews>
    <sheetView workbookViewId="0">
      <pane ySplit="12" topLeftCell="A13" activePane="bottomLeft" state="frozen"/>
      <selection pane="bottomLeft"/>
    </sheetView>
  </sheetViews>
  <sheetFormatPr defaultRowHeight="13.8"/>
  <cols>
    <col min="1" max="2" width="18" customWidth="1"/>
    <col min="3" max="3" width="36" customWidth="1"/>
    <col min="4" max="4" width="12" customWidth="1"/>
    <col min="5" max="5" width="13" customWidth="1"/>
    <col min="6" max="7" width="14" customWidth="1"/>
    <col min="8" max="8" width="17" customWidth="1"/>
    <col min="9" max="9" width="23" customWidth="1"/>
    <col min="10" max="10" width="27" customWidth="1"/>
  </cols>
  <sheetData>
    <row r="1" spans="1:10" ht="34.049999999999997" customHeight="1">
      <c r="A1" s="35" t="s">
        <v>117</v>
      </c>
      <c r="B1" s="35"/>
      <c r="C1" s="35"/>
      <c r="D1" s="35"/>
      <c r="E1" s="35"/>
      <c r="F1" s="35"/>
      <c r="G1" s="35"/>
      <c r="H1" s="35"/>
      <c r="I1" s="35"/>
      <c r="J1" s="35"/>
    </row>
    <row r="2" spans="1:10" ht="34.049999999999997" customHeight="1">
      <c r="A2" s="35"/>
      <c r="B2" s="35"/>
      <c r="C2" s="35"/>
      <c r="D2" s="35"/>
      <c r="E2" s="35"/>
      <c r="F2" s="35"/>
      <c r="G2" s="35"/>
      <c r="H2" s="35"/>
      <c r="I2" s="35"/>
      <c r="J2" s="35"/>
    </row>
    <row r="3" spans="1:10" ht="25.05" customHeight="1">
      <c r="A3" s="33" t="s">
        <v>118</v>
      </c>
      <c r="B3" s="33"/>
      <c r="C3" s="33"/>
      <c r="D3" s="33"/>
      <c r="E3" s="33"/>
      <c r="F3" s="33"/>
      <c r="G3" s="33"/>
      <c r="H3" s="33"/>
      <c r="I3" s="33"/>
      <c r="J3" s="33"/>
    </row>
    <row r="5" spans="1:10" ht="25.05" customHeight="1">
      <c r="A5" s="36" t="s">
        <v>32</v>
      </c>
      <c r="B5" s="36"/>
      <c r="C5" s="27" t="str">
        <f>IF(入力_基本・箱!B5="","",入力_基本・箱!B5)</f>
        <v>PL-SAMPLE-2026-001</v>
      </c>
      <c r="D5" s="27"/>
      <c r="E5" s="27"/>
      <c r="F5" s="36" t="s">
        <v>119</v>
      </c>
      <c r="G5" s="36"/>
      <c r="H5" s="37">
        <f>IF(入力_基本・箱!E5="","",入力_基本・箱!E5)</f>
        <v>46326</v>
      </c>
      <c r="I5" s="27"/>
      <c r="J5" s="27"/>
    </row>
    <row r="6" spans="1:10" ht="25.05" customHeight="1">
      <c r="A6" s="36" t="s">
        <v>120</v>
      </c>
      <c r="B6" s="36"/>
      <c r="C6" s="27" t="str">
        <f>IF(入力_基本・箱!B6="","",入力_基本・箱!B6)</f>
        <v>EXAMPLE EXPORT CO., LTD.</v>
      </c>
      <c r="D6" s="27"/>
      <c r="E6" s="27"/>
      <c r="F6" s="36" t="s">
        <v>39</v>
      </c>
      <c r="G6" s="36"/>
      <c r="H6" s="27" t="str">
        <f>IF(入力_基本・箱!E6="","",入力_基本・箱!E6)</f>
        <v>SAMPLE IMPORTS PTE. LTD.</v>
      </c>
      <c r="I6" s="27"/>
      <c r="J6" s="27"/>
    </row>
    <row r="7" spans="1:10" ht="25.05" customHeight="1">
      <c r="A7" s="36" t="s">
        <v>43</v>
      </c>
      <c r="B7" s="36"/>
      <c r="C7" s="27" t="str">
        <f>IF(入力_基本・箱!B7="","",入力_基本・箱!B7)</f>
        <v>1-2-3 Example, Tokyo, Japan</v>
      </c>
      <c r="D7" s="27"/>
      <c r="E7" s="27"/>
      <c r="F7" s="36" t="s">
        <v>45</v>
      </c>
      <c r="G7" s="36"/>
      <c r="H7" s="27" t="str">
        <f>IF(入力_基本・箱!E7="","",入力_基本・箱!E7)</f>
        <v>8 Sample Road, Singapore</v>
      </c>
      <c r="I7" s="27"/>
      <c r="J7" s="27"/>
    </row>
    <row r="8" spans="1:10" ht="25.05" customHeight="1">
      <c r="A8" s="36" t="s">
        <v>35</v>
      </c>
      <c r="B8" s="36"/>
      <c r="C8" s="27" t="str">
        <f>IF(入力_基本・箱!H5="","",入力_基本・箱!H5)</f>
        <v>INV-SAMPLE-2026-001</v>
      </c>
      <c r="D8" s="27"/>
      <c r="E8" s="27"/>
      <c r="F8" s="36" t="s">
        <v>41</v>
      </c>
      <c r="G8" s="36"/>
      <c r="H8" s="27" t="str">
        <f>IF(入力_基本・箱!H6="","",入力_基本・箱!H6)</f>
        <v>PO-SAMPLE-001</v>
      </c>
      <c r="I8" s="27"/>
      <c r="J8" s="27"/>
    </row>
    <row r="9" spans="1:10" ht="25.05" customHeight="1">
      <c r="A9" s="36" t="s">
        <v>49</v>
      </c>
      <c r="B9" s="36"/>
      <c r="C9" s="27" t="str">
        <f>IF(入力_基本・箱!B8="","",入力_基本・箱!B8)</f>
        <v>TOKYO, JAPAN</v>
      </c>
      <c r="D9" s="27"/>
      <c r="E9" s="27"/>
      <c r="F9" s="36" t="s">
        <v>51</v>
      </c>
      <c r="G9" s="36"/>
      <c r="H9" s="27" t="str">
        <f>IF(入力_基本・箱!E8="","",入力_基本・箱!E8)</f>
        <v>SINGAPORE</v>
      </c>
      <c r="I9" s="27"/>
      <c r="J9" s="27"/>
    </row>
    <row r="10" spans="1:10" ht="25.05" customHeight="1">
      <c r="A10" s="36" t="s">
        <v>53</v>
      </c>
      <c r="B10" s="36"/>
      <c r="C10" s="27" t="str">
        <f>IF(入力_基本・箱!H8="","",入力_基本・箱!H8)</f>
        <v>SEA</v>
      </c>
      <c r="D10" s="27"/>
      <c r="E10" s="27"/>
      <c r="F10" s="36" t="s">
        <v>55</v>
      </c>
      <c r="G10" s="36"/>
      <c r="H10" s="27" t="str">
        <f>IF(入力_基本・箱!B9="","",入力_基本・箱!B9)</f>
        <v>SINGAPORE</v>
      </c>
      <c r="I10" s="27"/>
      <c r="J10" s="27"/>
    </row>
    <row r="11" spans="1:10" ht="25.05" customHeight="1">
      <c r="A11" s="36" t="s">
        <v>71</v>
      </c>
      <c r="B11" s="36"/>
      <c r="C11" s="27" t="str">
        <f>IF(入力_基本・箱!E9="","",入力_基本・箱!E9)</f>
        <v>CASE NO. 1-3</v>
      </c>
      <c r="D11" s="27"/>
      <c r="E11" s="27"/>
      <c r="F11" s="36" t="s">
        <v>58</v>
      </c>
      <c r="G11" s="36"/>
      <c r="H11" s="27" t="str">
        <f>IF(入力_基本・箱!H9="","",入力_基本・箱!H9)</f>
        <v>BOOKING: SAMPLE ONLY</v>
      </c>
      <c r="I11" s="27"/>
      <c r="J11" s="27"/>
    </row>
    <row r="12" spans="1:10" ht="25.05" customHeight="1">
      <c r="A12" s="28" t="s">
        <v>121</v>
      </c>
      <c r="B12" s="28"/>
      <c r="C12" s="28"/>
      <c r="D12" s="28"/>
      <c r="E12" s="28"/>
      <c r="F12" s="28"/>
      <c r="G12" s="28"/>
      <c r="H12" s="28"/>
      <c r="I12" s="28"/>
      <c r="J12" s="28"/>
    </row>
    <row r="13" spans="1:10" ht="37.049999999999997" customHeight="1">
      <c r="A13" s="5" t="s">
        <v>63</v>
      </c>
      <c r="B13" s="5" t="s">
        <v>122</v>
      </c>
      <c r="C13" s="5" t="s">
        <v>65</v>
      </c>
      <c r="D13" s="5" t="s">
        <v>66</v>
      </c>
      <c r="E13" s="5" t="s">
        <v>67</v>
      </c>
      <c r="F13" s="5" t="s">
        <v>123</v>
      </c>
      <c r="G13" s="5" t="s">
        <v>124</v>
      </c>
      <c r="H13" s="5" t="s">
        <v>125</v>
      </c>
      <c r="I13" s="5" t="s">
        <v>126</v>
      </c>
      <c r="J13" s="5" t="s">
        <v>72</v>
      </c>
    </row>
    <row r="14" spans="1:10">
      <c r="A14" s="6" t="str">
        <f>IF(入力_基本・箱!$A15="","",入力_基本・箱!A15)</f>
        <v>C/No. 1</v>
      </c>
      <c r="B14" s="6" t="str">
        <f>IF(入力_基本・箱!$A15="","",入力_基本・箱!B15)</f>
        <v>CARTON</v>
      </c>
      <c r="C14" s="15">
        <f>IF(入力_基本・箱!$A15="","",入力_基本・箱!C15)</f>
        <v>40</v>
      </c>
      <c r="D14" s="15">
        <f>IF(入力_基本・箱!$A15="","",入力_基本・箱!D15)</f>
        <v>30</v>
      </c>
      <c r="E14" s="15">
        <f>IF(入力_基本・箱!$A15="","",入力_基本・箱!E15)</f>
        <v>25</v>
      </c>
      <c r="F14" s="9">
        <f>IF(入力_基本・箱!$A15="","",入力_基本・箱!F15)</f>
        <v>8</v>
      </c>
      <c r="G14" s="9">
        <f>IF(入力_基本・箱!$A15="","",入力_基本・箱!G15)</f>
        <v>9</v>
      </c>
      <c r="H14" s="18">
        <f>IF(入力_基本・箱!$A15="","",入力_基本・箱!H15)</f>
        <v>0.03</v>
      </c>
      <c r="I14" s="6" t="str">
        <f>IF(入力_基本・箱!$A15="","",入力_基本・箱!I15)</f>
        <v>SAMPLE / 1 OF 3</v>
      </c>
      <c r="J14" s="6" t="str">
        <f>IF(入力_基本・箱!$A15="","",入力_基本・箱!J15)</f>
        <v>Carton 1 of 3</v>
      </c>
    </row>
    <row r="15" spans="1:10">
      <c r="A15" t="str">
        <f>IF(入力_基本・箱!$A16="","",入力_基本・箱!A16)</f>
        <v>C/No. 2</v>
      </c>
      <c r="B15" t="str">
        <f>IF(入力_基本・箱!$A16="","",入力_基本・箱!B16)</f>
        <v>CARTON</v>
      </c>
      <c r="C15" s="16">
        <f>IF(入力_基本・箱!$A16="","",入力_基本・箱!C16)</f>
        <v>40</v>
      </c>
      <c r="D15" s="16">
        <f>IF(入力_基本・箱!$A16="","",入力_基本・箱!D16)</f>
        <v>30</v>
      </c>
      <c r="E15" s="16">
        <f>IF(入力_基本・箱!$A16="","",入力_基本・箱!E16)</f>
        <v>35</v>
      </c>
      <c r="F15" s="7">
        <f>IF(入力_基本・箱!$A16="","",入力_基本・箱!F16)</f>
        <v>7</v>
      </c>
      <c r="G15" s="7">
        <f>IF(入力_基本・箱!$A16="","",入力_基本・箱!G16)</f>
        <v>8.1999999999999993</v>
      </c>
      <c r="H15" s="19">
        <f>IF(入力_基本・箱!$A16="","",入力_基本・箱!H16)</f>
        <v>4.2000000000000003E-2</v>
      </c>
      <c r="I15" t="str">
        <f>IF(入力_基本・箱!$A16="","",入力_基本・箱!I16)</f>
        <v>SAMPLE / 2 OF 3</v>
      </c>
      <c r="J15" t="str">
        <f>IF(入力_基本・箱!$A16="","",入力_基本・箱!J16)</f>
        <v>Mixed SKU</v>
      </c>
    </row>
    <row r="16" spans="1:10">
      <c r="A16" s="6" t="str">
        <f>IF(入力_基本・箱!$A17="","",入力_基本・箱!A17)</f>
        <v>C/No. 3</v>
      </c>
      <c r="B16" s="6" t="str">
        <f>IF(入力_基本・箱!$A17="","",入力_基本・箱!B17)</f>
        <v>CARTON</v>
      </c>
      <c r="C16" s="15">
        <f>IF(入力_基本・箱!$A17="","",入力_基本・箱!C17)</f>
        <v>40</v>
      </c>
      <c r="D16" s="15">
        <f>IF(入力_基本・箱!$A17="","",入力_基本・箱!D17)</f>
        <v>30</v>
      </c>
      <c r="E16" s="15">
        <f>IF(入力_基本・箱!$A17="","",入力_基本・箱!E17)</f>
        <v>25</v>
      </c>
      <c r="F16" s="9">
        <f>IF(入力_基本・箱!$A17="","",入力_基本・箱!F17)</f>
        <v>9</v>
      </c>
      <c r="G16" s="9">
        <f>IF(入力_基本・箱!$A17="","",入力_基本・箱!G17)</f>
        <v>10.5</v>
      </c>
      <c r="H16" s="18">
        <f>IF(入力_基本・箱!$A17="","",入力_基本・箱!H17)</f>
        <v>0.03</v>
      </c>
      <c r="I16" s="6" t="str">
        <f>IF(入力_基本・箱!$A17="","",入力_基本・箱!I17)</f>
        <v>SAMPLE / 3 OF 3</v>
      </c>
      <c r="J16" s="6" t="str">
        <f>IF(入力_基本・箱!$A17="","",入力_基本・箱!J17)</f>
        <v>Carton 3 of 3</v>
      </c>
    </row>
    <row r="17" spans="1:10">
      <c r="A17" t="str">
        <f>IF(入力_基本・箱!$A18="","",入力_基本・箱!A18)</f>
        <v/>
      </c>
      <c r="B17" t="str">
        <f>IF(入力_基本・箱!$A18="","",入力_基本・箱!B18)</f>
        <v/>
      </c>
      <c r="C17" s="16" t="str">
        <f>IF(入力_基本・箱!$A18="","",入力_基本・箱!C18)</f>
        <v/>
      </c>
      <c r="D17" s="16" t="str">
        <f>IF(入力_基本・箱!$A18="","",入力_基本・箱!D18)</f>
        <v/>
      </c>
      <c r="E17" s="16" t="str">
        <f>IF(入力_基本・箱!$A18="","",入力_基本・箱!E18)</f>
        <v/>
      </c>
      <c r="F17" s="7" t="str">
        <f>IF(入力_基本・箱!$A18="","",入力_基本・箱!F18)</f>
        <v/>
      </c>
      <c r="G17" s="7" t="str">
        <f>IF(入力_基本・箱!$A18="","",入力_基本・箱!G18)</f>
        <v/>
      </c>
      <c r="H17" s="19" t="str">
        <f>IF(入力_基本・箱!$A18="","",入力_基本・箱!H18)</f>
        <v/>
      </c>
      <c r="I17" t="str">
        <f>IF(入力_基本・箱!$A18="","",入力_基本・箱!I18)</f>
        <v/>
      </c>
      <c r="J17" t="str">
        <f>IF(入力_基本・箱!$A18="","",入力_基本・箱!J18)</f>
        <v/>
      </c>
    </row>
    <row r="18" spans="1:10">
      <c r="A18" s="6" t="str">
        <f>IF(入力_基本・箱!$A19="","",入力_基本・箱!A19)</f>
        <v/>
      </c>
      <c r="B18" s="6" t="str">
        <f>IF(入力_基本・箱!$A19="","",入力_基本・箱!B19)</f>
        <v/>
      </c>
      <c r="C18" s="15" t="str">
        <f>IF(入力_基本・箱!$A19="","",入力_基本・箱!C19)</f>
        <v/>
      </c>
      <c r="D18" s="15" t="str">
        <f>IF(入力_基本・箱!$A19="","",入力_基本・箱!D19)</f>
        <v/>
      </c>
      <c r="E18" s="15" t="str">
        <f>IF(入力_基本・箱!$A19="","",入力_基本・箱!E19)</f>
        <v/>
      </c>
      <c r="F18" s="9" t="str">
        <f>IF(入力_基本・箱!$A19="","",入力_基本・箱!F19)</f>
        <v/>
      </c>
      <c r="G18" s="9" t="str">
        <f>IF(入力_基本・箱!$A19="","",入力_基本・箱!G19)</f>
        <v/>
      </c>
      <c r="H18" s="18" t="str">
        <f>IF(入力_基本・箱!$A19="","",入力_基本・箱!H19)</f>
        <v/>
      </c>
      <c r="I18" s="6" t="str">
        <f>IF(入力_基本・箱!$A19="","",入力_基本・箱!I19)</f>
        <v/>
      </c>
      <c r="J18" s="6" t="str">
        <f>IF(入力_基本・箱!$A19="","",入力_基本・箱!J19)</f>
        <v/>
      </c>
    </row>
    <row r="19" spans="1:10">
      <c r="A19" t="str">
        <f>IF(入力_基本・箱!$A20="","",入力_基本・箱!A20)</f>
        <v/>
      </c>
      <c r="B19" t="str">
        <f>IF(入力_基本・箱!$A20="","",入力_基本・箱!B20)</f>
        <v/>
      </c>
      <c r="C19" s="16" t="str">
        <f>IF(入力_基本・箱!$A20="","",入力_基本・箱!C20)</f>
        <v/>
      </c>
      <c r="D19" s="16" t="str">
        <f>IF(入力_基本・箱!$A20="","",入力_基本・箱!D20)</f>
        <v/>
      </c>
      <c r="E19" s="16" t="str">
        <f>IF(入力_基本・箱!$A20="","",入力_基本・箱!E20)</f>
        <v/>
      </c>
      <c r="F19" s="7" t="str">
        <f>IF(入力_基本・箱!$A20="","",入力_基本・箱!F20)</f>
        <v/>
      </c>
      <c r="G19" s="7" t="str">
        <f>IF(入力_基本・箱!$A20="","",入力_基本・箱!G20)</f>
        <v/>
      </c>
      <c r="H19" s="19" t="str">
        <f>IF(入力_基本・箱!$A20="","",入力_基本・箱!H20)</f>
        <v/>
      </c>
      <c r="I19" t="str">
        <f>IF(入力_基本・箱!$A20="","",入力_基本・箱!I20)</f>
        <v/>
      </c>
      <c r="J19" t="str">
        <f>IF(入力_基本・箱!$A20="","",入力_基本・箱!J20)</f>
        <v/>
      </c>
    </row>
    <row r="20" spans="1:10">
      <c r="A20" s="6" t="str">
        <f>IF(入力_基本・箱!$A21="","",入力_基本・箱!A21)</f>
        <v/>
      </c>
      <c r="B20" s="6" t="str">
        <f>IF(入力_基本・箱!$A21="","",入力_基本・箱!B21)</f>
        <v/>
      </c>
      <c r="C20" s="15" t="str">
        <f>IF(入力_基本・箱!$A21="","",入力_基本・箱!C21)</f>
        <v/>
      </c>
      <c r="D20" s="15" t="str">
        <f>IF(入力_基本・箱!$A21="","",入力_基本・箱!D21)</f>
        <v/>
      </c>
      <c r="E20" s="15" t="str">
        <f>IF(入力_基本・箱!$A21="","",入力_基本・箱!E21)</f>
        <v/>
      </c>
      <c r="F20" s="9" t="str">
        <f>IF(入力_基本・箱!$A21="","",入力_基本・箱!F21)</f>
        <v/>
      </c>
      <c r="G20" s="9" t="str">
        <f>IF(入力_基本・箱!$A21="","",入力_基本・箱!G21)</f>
        <v/>
      </c>
      <c r="H20" s="18" t="str">
        <f>IF(入力_基本・箱!$A21="","",入力_基本・箱!H21)</f>
        <v/>
      </c>
      <c r="I20" s="6" t="str">
        <f>IF(入力_基本・箱!$A21="","",入力_基本・箱!I21)</f>
        <v/>
      </c>
      <c r="J20" s="6" t="str">
        <f>IF(入力_基本・箱!$A21="","",入力_基本・箱!J21)</f>
        <v/>
      </c>
    </row>
    <row r="21" spans="1:10">
      <c r="A21" t="str">
        <f>IF(入力_基本・箱!$A22="","",入力_基本・箱!A22)</f>
        <v/>
      </c>
      <c r="B21" t="str">
        <f>IF(入力_基本・箱!$A22="","",入力_基本・箱!B22)</f>
        <v/>
      </c>
      <c r="C21" s="16" t="str">
        <f>IF(入力_基本・箱!$A22="","",入力_基本・箱!C22)</f>
        <v/>
      </c>
      <c r="D21" s="16" t="str">
        <f>IF(入力_基本・箱!$A22="","",入力_基本・箱!D22)</f>
        <v/>
      </c>
      <c r="E21" s="16" t="str">
        <f>IF(入力_基本・箱!$A22="","",入力_基本・箱!E22)</f>
        <v/>
      </c>
      <c r="F21" s="7" t="str">
        <f>IF(入力_基本・箱!$A22="","",入力_基本・箱!F22)</f>
        <v/>
      </c>
      <c r="G21" s="7" t="str">
        <f>IF(入力_基本・箱!$A22="","",入力_基本・箱!G22)</f>
        <v/>
      </c>
      <c r="H21" s="19" t="str">
        <f>IF(入力_基本・箱!$A22="","",入力_基本・箱!H22)</f>
        <v/>
      </c>
      <c r="I21" t="str">
        <f>IF(入力_基本・箱!$A22="","",入力_基本・箱!I22)</f>
        <v/>
      </c>
      <c r="J21" t="str">
        <f>IF(入力_基本・箱!$A22="","",入力_基本・箱!J22)</f>
        <v/>
      </c>
    </row>
    <row r="22" spans="1:10">
      <c r="A22" s="6" t="str">
        <f>IF(入力_基本・箱!$A23="","",入力_基本・箱!A23)</f>
        <v/>
      </c>
      <c r="B22" s="6" t="str">
        <f>IF(入力_基本・箱!$A23="","",入力_基本・箱!B23)</f>
        <v/>
      </c>
      <c r="C22" s="15" t="str">
        <f>IF(入力_基本・箱!$A23="","",入力_基本・箱!C23)</f>
        <v/>
      </c>
      <c r="D22" s="15" t="str">
        <f>IF(入力_基本・箱!$A23="","",入力_基本・箱!D23)</f>
        <v/>
      </c>
      <c r="E22" s="15" t="str">
        <f>IF(入力_基本・箱!$A23="","",入力_基本・箱!E23)</f>
        <v/>
      </c>
      <c r="F22" s="9" t="str">
        <f>IF(入力_基本・箱!$A23="","",入力_基本・箱!F23)</f>
        <v/>
      </c>
      <c r="G22" s="9" t="str">
        <f>IF(入力_基本・箱!$A23="","",入力_基本・箱!G23)</f>
        <v/>
      </c>
      <c r="H22" s="18" t="str">
        <f>IF(入力_基本・箱!$A23="","",入力_基本・箱!H23)</f>
        <v/>
      </c>
      <c r="I22" s="6" t="str">
        <f>IF(入力_基本・箱!$A23="","",入力_基本・箱!I23)</f>
        <v/>
      </c>
      <c r="J22" s="6" t="str">
        <f>IF(入力_基本・箱!$A23="","",入力_基本・箱!J23)</f>
        <v/>
      </c>
    </row>
    <row r="23" spans="1:10">
      <c r="A23" t="str">
        <f>IF(入力_基本・箱!$A24="","",入力_基本・箱!A24)</f>
        <v/>
      </c>
      <c r="B23" t="str">
        <f>IF(入力_基本・箱!$A24="","",入力_基本・箱!B24)</f>
        <v/>
      </c>
      <c r="C23" s="16" t="str">
        <f>IF(入力_基本・箱!$A24="","",入力_基本・箱!C24)</f>
        <v/>
      </c>
      <c r="D23" s="16" t="str">
        <f>IF(入力_基本・箱!$A24="","",入力_基本・箱!D24)</f>
        <v/>
      </c>
      <c r="E23" s="16" t="str">
        <f>IF(入力_基本・箱!$A24="","",入力_基本・箱!E24)</f>
        <v/>
      </c>
      <c r="F23" s="7" t="str">
        <f>IF(入力_基本・箱!$A24="","",入力_基本・箱!F24)</f>
        <v/>
      </c>
      <c r="G23" s="7" t="str">
        <f>IF(入力_基本・箱!$A24="","",入力_基本・箱!G24)</f>
        <v/>
      </c>
      <c r="H23" s="19" t="str">
        <f>IF(入力_基本・箱!$A24="","",入力_基本・箱!H24)</f>
        <v/>
      </c>
      <c r="I23" t="str">
        <f>IF(入力_基本・箱!$A24="","",入力_基本・箱!I24)</f>
        <v/>
      </c>
      <c r="J23" t="str">
        <f>IF(入力_基本・箱!$A24="","",入力_基本・箱!J24)</f>
        <v/>
      </c>
    </row>
    <row r="24" spans="1:10">
      <c r="A24" s="6" t="str">
        <f>IF(入力_基本・箱!$A25="","",入力_基本・箱!A25)</f>
        <v/>
      </c>
      <c r="B24" s="6" t="str">
        <f>IF(入力_基本・箱!$A25="","",入力_基本・箱!B25)</f>
        <v/>
      </c>
      <c r="C24" s="15" t="str">
        <f>IF(入力_基本・箱!$A25="","",入力_基本・箱!C25)</f>
        <v/>
      </c>
      <c r="D24" s="15" t="str">
        <f>IF(入力_基本・箱!$A25="","",入力_基本・箱!D25)</f>
        <v/>
      </c>
      <c r="E24" s="15" t="str">
        <f>IF(入力_基本・箱!$A25="","",入力_基本・箱!E25)</f>
        <v/>
      </c>
      <c r="F24" s="9" t="str">
        <f>IF(入力_基本・箱!$A25="","",入力_基本・箱!F25)</f>
        <v/>
      </c>
      <c r="G24" s="9" t="str">
        <f>IF(入力_基本・箱!$A25="","",入力_基本・箱!G25)</f>
        <v/>
      </c>
      <c r="H24" s="18" t="str">
        <f>IF(入力_基本・箱!$A25="","",入力_基本・箱!H25)</f>
        <v/>
      </c>
      <c r="I24" s="6" t="str">
        <f>IF(入力_基本・箱!$A25="","",入力_基本・箱!I25)</f>
        <v/>
      </c>
      <c r="J24" s="6" t="str">
        <f>IF(入力_基本・箱!$A25="","",入力_基本・箱!J25)</f>
        <v/>
      </c>
    </row>
    <row r="25" spans="1:10">
      <c r="A25" t="str">
        <f>IF(入力_基本・箱!$A26="","",入力_基本・箱!A26)</f>
        <v/>
      </c>
      <c r="B25" t="str">
        <f>IF(入力_基本・箱!$A26="","",入力_基本・箱!B26)</f>
        <v/>
      </c>
      <c r="C25" s="16" t="str">
        <f>IF(入力_基本・箱!$A26="","",入力_基本・箱!C26)</f>
        <v/>
      </c>
      <c r="D25" s="16" t="str">
        <f>IF(入力_基本・箱!$A26="","",入力_基本・箱!D26)</f>
        <v/>
      </c>
      <c r="E25" s="16" t="str">
        <f>IF(入力_基本・箱!$A26="","",入力_基本・箱!E26)</f>
        <v/>
      </c>
      <c r="F25" s="7" t="str">
        <f>IF(入力_基本・箱!$A26="","",入力_基本・箱!F26)</f>
        <v/>
      </c>
      <c r="G25" s="7" t="str">
        <f>IF(入力_基本・箱!$A26="","",入力_基本・箱!G26)</f>
        <v/>
      </c>
      <c r="H25" s="19" t="str">
        <f>IF(入力_基本・箱!$A26="","",入力_基本・箱!H26)</f>
        <v/>
      </c>
      <c r="I25" t="str">
        <f>IF(入力_基本・箱!$A26="","",入力_基本・箱!I26)</f>
        <v/>
      </c>
      <c r="J25" t="str">
        <f>IF(入力_基本・箱!$A26="","",入力_基本・箱!J26)</f>
        <v/>
      </c>
    </row>
    <row r="26" spans="1:10">
      <c r="A26" s="6" t="str">
        <f>IF(入力_基本・箱!$A27="","",入力_基本・箱!A27)</f>
        <v/>
      </c>
      <c r="B26" s="6" t="str">
        <f>IF(入力_基本・箱!$A27="","",入力_基本・箱!B27)</f>
        <v/>
      </c>
      <c r="C26" s="15" t="str">
        <f>IF(入力_基本・箱!$A27="","",入力_基本・箱!C27)</f>
        <v/>
      </c>
      <c r="D26" s="15" t="str">
        <f>IF(入力_基本・箱!$A27="","",入力_基本・箱!D27)</f>
        <v/>
      </c>
      <c r="E26" s="15" t="str">
        <f>IF(入力_基本・箱!$A27="","",入力_基本・箱!E27)</f>
        <v/>
      </c>
      <c r="F26" s="9" t="str">
        <f>IF(入力_基本・箱!$A27="","",入力_基本・箱!F27)</f>
        <v/>
      </c>
      <c r="G26" s="9" t="str">
        <f>IF(入力_基本・箱!$A27="","",入力_基本・箱!G27)</f>
        <v/>
      </c>
      <c r="H26" s="18" t="str">
        <f>IF(入力_基本・箱!$A27="","",入力_基本・箱!H27)</f>
        <v/>
      </c>
      <c r="I26" s="6" t="str">
        <f>IF(入力_基本・箱!$A27="","",入力_基本・箱!I27)</f>
        <v/>
      </c>
      <c r="J26" s="6" t="str">
        <f>IF(入力_基本・箱!$A27="","",入力_基本・箱!J27)</f>
        <v/>
      </c>
    </row>
    <row r="27" spans="1:10">
      <c r="A27" t="str">
        <f>IF(入力_基本・箱!$A28="","",入力_基本・箱!A28)</f>
        <v/>
      </c>
      <c r="B27" t="str">
        <f>IF(入力_基本・箱!$A28="","",入力_基本・箱!B28)</f>
        <v/>
      </c>
      <c r="C27" s="16" t="str">
        <f>IF(入力_基本・箱!$A28="","",入力_基本・箱!C28)</f>
        <v/>
      </c>
      <c r="D27" s="16" t="str">
        <f>IF(入力_基本・箱!$A28="","",入力_基本・箱!D28)</f>
        <v/>
      </c>
      <c r="E27" s="16" t="str">
        <f>IF(入力_基本・箱!$A28="","",入力_基本・箱!E28)</f>
        <v/>
      </c>
      <c r="F27" s="7" t="str">
        <f>IF(入力_基本・箱!$A28="","",入力_基本・箱!F28)</f>
        <v/>
      </c>
      <c r="G27" s="7" t="str">
        <f>IF(入力_基本・箱!$A28="","",入力_基本・箱!G28)</f>
        <v/>
      </c>
      <c r="H27" s="19" t="str">
        <f>IF(入力_基本・箱!$A28="","",入力_基本・箱!H28)</f>
        <v/>
      </c>
      <c r="I27" t="str">
        <f>IF(入力_基本・箱!$A28="","",入力_基本・箱!I28)</f>
        <v/>
      </c>
      <c r="J27" t="str">
        <f>IF(入力_基本・箱!$A28="","",入力_基本・箱!J28)</f>
        <v/>
      </c>
    </row>
    <row r="28" spans="1:10">
      <c r="A28" s="6" t="str">
        <f>IF(入力_基本・箱!$A29="","",入力_基本・箱!A29)</f>
        <v/>
      </c>
      <c r="B28" s="6" t="str">
        <f>IF(入力_基本・箱!$A29="","",入力_基本・箱!B29)</f>
        <v/>
      </c>
      <c r="C28" s="15" t="str">
        <f>IF(入力_基本・箱!$A29="","",入力_基本・箱!C29)</f>
        <v/>
      </c>
      <c r="D28" s="15" t="str">
        <f>IF(入力_基本・箱!$A29="","",入力_基本・箱!D29)</f>
        <v/>
      </c>
      <c r="E28" s="15" t="str">
        <f>IF(入力_基本・箱!$A29="","",入力_基本・箱!E29)</f>
        <v/>
      </c>
      <c r="F28" s="9" t="str">
        <f>IF(入力_基本・箱!$A29="","",入力_基本・箱!F29)</f>
        <v/>
      </c>
      <c r="G28" s="9" t="str">
        <f>IF(入力_基本・箱!$A29="","",入力_基本・箱!G29)</f>
        <v/>
      </c>
      <c r="H28" s="18" t="str">
        <f>IF(入力_基本・箱!$A29="","",入力_基本・箱!H29)</f>
        <v/>
      </c>
      <c r="I28" s="6" t="str">
        <f>IF(入力_基本・箱!$A29="","",入力_基本・箱!I29)</f>
        <v/>
      </c>
      <c r="J28" s="6" t="str">
        <f>IF(入力_基本・箱!$A29="","",入力_基本・箱!J29)</f>
        <v/>
      </c>
    </row>
    <row r="29" spans="1:10" ht="25.95" customHeight="1">
      <c r="A29" s="12" t="s">
        <v>127</v>
      </c>
      <c r="B29" s="12">
        <f>IF(COUNTA(入力_基本・箱!A15:A29)=0,"",COUNTA(入力_基本・箱!A15:A29))</f>
        <v>3</v>
      </c>
      <c r="C29" s="12"/>
      <c r="D29" s="12"/>
      <c r="E29" s="12"/>
      <c r="F29" s="17">
        <f>SUM(F14:F28)</f>
        <v>24</v>
      </c>
      <c r="G29" s="17">
        <f>SUM(G14:G28)</f>
        <v>27.7</v>
      </c>
      <c r="H29" s="20">
        <f>SUM(H14:H28)</f>
        <v>0.10200000000000001</v>
      </c>
      <c r="I29" s="12"/>
      <c r="J29" s="12"/>
    </row>
    <row r="31" spans="1:10" ht="25.05" customHeight="1">
      <c r="A31" s="28" t="s">
        <v>128</v>
      </c>
      <c r="B31" s="28"/>
      <c r="C31" s="28"/>
      <c r="D31" s="28"/>
      <c r="E31" s="28"/>
      <c r="F31" s="28"/>
      <c r="G31" s="28"/>
      <c r="H31" s="28"/>
      <c r="I31" s="28"/>
      <c r="J31" s="28"/>
    </row>
    <row r="32" spans="1:10" ht="37.049999999999997" customHeight="1">
      <c r="A32" s="5" t="s">
        <v>63</v>
      </c>
      <c r="B32" s="5" t="s">
        <v>129</v>
      </c>
      <c r="C32" s="5" t="s">
        <v>130</v>
      </c>
      <c r="D32" s="5" t="s">
        <v>131</v>
      </c>
      <c r="E32" s="5" t="s">
        <v>132</v>
      </c>
      <c r="F32" s="5" t="s">
        <v>133</v>
      </c>
      <c r="G32" s="5" t="s">
        <v>123</v>
      </c>
      <c r="H32" s="5" t="s">
        <v>100</v>
      </c>
      <c r="I32" s="5" t="s">
        <v>101</v>
      </c>
      <c r="J32" s="5" t="s">
        <v>72</v>
      </c>
    </row>
    <row r="33" spans="1:10">
      <c r="A33" t="str">
        <f>IF(入力_商品明細!$A8="","",入力_商品明細!A8)</f>
        <v>C/No. 1</v>
      </c>
      <c r="B33" t="str">
        <f>IF(入力_商品明細!$A8="","",入力_商品明細!B8)</f>
        <v>A-001</v>
      </c>
      <c r="C33" t="str">
        <f>IF(入力_商品明細!$A8="","",入力_商品明細!C8)</f>
        <v>Steel fastener set</v>
      </c>
      <c r="D33" s="21">
        <f>IF(入力_商品明細!$A8="","",入力_商品明細!E8)</f>
        <v>20</v>
      </c>
      <c r="E33" t="str">
        <f>IF(入力_商品明細!$A8="","",入力_商品明細!F8)</f>
        <v>PCS</v>
      </c>
      <c r="F33" s="7">
        <f>IF(入力_商品明細!$A8="","",入力_商品明細!G8)</f>
        <v>0.4</v>
      </c>
      <c r="G33" s="7">
        <f>IF(入力_商品明細!$A8="","",入力_商品明細!H8)</f>
        <v>8</v>
      </c>
      <c r="H33" t="str">
        <f>IF(入力_商品明細!$A8="","",入力_商品明細!I8)</f>
        <v>JAPAN</v>
      </c>
      <c r="I33" t="str">
        <f>IF(入力_商品明細!$A8="","",入力_商品明細!J8)</f>
        <v>L-001</v>
      </c>
      <c r="J33" t="str">
        <f>IF(入力_商品明細!$A8="","",入力_商品明細!K8)</f>
        <v>Sample product</v>
      </c>
    </row>
    <row r="34" spans="1:10">
      <c r="A34" s="6" t="str">
        <f>IF(入力_商品明細!$A9="","",入力_商品明細!A9)</f>
        <v>C/No. 2</v>
      </c>
      <c r="B34" s="6" t="str">
        <f>IF(入力_商品明細!$A9="","",入力_商品明細!B9)</f>
        <v>A-001</v>
      </c>
      <c r="C34" s="6" t="str">
        <f>IF(入力_商品明細!$A9="","",入力_商品明細!C9)</f>
        <v>Steel fastener set</v>
      </c>
      <c r="D34" s="22">
        <f>IF(入力_商品明細!$A9="","",入力_商品明細!E9)</f>
        <v>10</v>
      </c>
      <c r="E34" s="6" t="str">
        <f>IF(入力_商品明細!$A9="","",入力_商品明細!F9)</f>
        <v>PCS</v>
      </c>
      <c r="F34" s="9">
        <f>IF(入力_商品明細!$A9="","",入力_商品明細!G9)</f>
        <v>0.4</v>
      </c>
      <c r="G34" s="9">
        <f>IF(入力_商品明細!$A9="","",入力_商品明細!H9)</f>
        <v>4</v>
      </c>
      <c r="H34" s="6" t="str">
        <f>IF(入力_商品明細!$A9="","",入力_商品明細!I9)</f>
        <v>JAPAN</v>
      </c>
      <c r="I34" s="6" t="str">
        <f>IF(入力_商品明細!$A9="","",入力_商品明細!J9)</f>
        <v>L-001</v>
      </c>
      <c r="J34" s="6" t="str">
        <f>IF(入力_商品明細!$A9="","",入力_商品明細!K9)</f>
        <v>Mixed box</v>
      </c>
    </row>
    <row r="35" spans="1:10">
      <c r="A35" t="str">
        <f>IF(入力_商品明細!$A10="","",入力_商品明細!A10)</f>
        <v>C/No. 2</v>
      </c>
      <c r="B35" t="str">
        <f>IF(入力_商品明細!$A10="","",入力_商品明細!B10)</f>
        <v>B-002</v>
      </c>
      <c r="C35" t="str">
        <f>IF(入力_商品明細!$A10="","",入力_商品明細!C10)</f>
        <v>Rubber mounting pad</v>
      </c>
      <c r="D35" s="21">
        <f>IF(入力_商品明細!$A10="","",入力_商品明細!E10)</f>
        <v>5</v>
      </c>
      <c r="E35" t="str">
        <f>IF(入力_商品明細!$A10="","",入力_商品明細!F10)</f>
        <v>PCS</v>
      </c>
      <c r="F35" s="7">
        <f>IF(入力_商品明細!$A10="","",入力_商品明細!G10)</f>
        <v>0.6</v>
      </c>
      <c r="G35" s="7">
        <f>IF(入力_商品明細!$A10="","",入力_商品明細!H10)</f>
        <v>3</v>
      </c>
      <c r="H35" t="str">
        <f>IF(入力_商品明細!$A10="","",入力_商品明細!I10)</f>
        <v>JAPAN</v>
      </c>
      <c r="I35" t="str">
        <f>IF(入力_商品明細!$A10="","",入力_商品明細!J10)</f>
        <v>L-002</v>
      </c>
      <c r="J35" t="str">
        <f>IF(入力_商品明細!$A10="","",入力_商品明細!K10)</f>
        <v>Mixed box</v>
      </c>
    </row>
    <row r="36" spans="1:10">
      <c r="A36" s="6" t="str">
        <f>IF(入力_商品明細!$A11="","",入力_商品明細!A11)</f>
        <v>C/No. 3</v>
      </c>
      <c r="B36" s="6" t="str">
        <f>IF(入力_商品明細!$A11="","",入力_商品明細!B11)</f>
        <v>B-002</v>
      </c>
      <c r="C36" s="6" t="str">
        <f>IF(入力_商品明細!$A11="","",入力_商品明細!C11)</f>
        <v>Rubber mounting pad</v>
      </c>
      <c r="D36" s="22">
        <f>IF(入力_商品明細!$A11="","",入力_商品明細!E11)</f>
        <v>15</v>
      </c>
      <c r="E36" s="6" t="str">
        <f>IF(入力_商品明細!$A11="","",入力_商品明細!F11)</f>
        <v>PCS</v>
      </c>
      <c r="F36" s="9">
        <f>IF(入力_商品明細!$A11="","",入力_商品明細!G11)</f>
        <v>0.6</v>
      </c>
      <c r="G36" s="9">
        <f>IF(入力_商品明細!$A11="","",入力_商品明細!H11)</f>
        <v>9</v>
      </c>
      <c r="H36" s="6" t="str">
        <f>IF(入力_商品明細!$A11="","",入力_商品明細!I11)</f>
        <v>JAPAN</v>
      </c>
      <c r="I36" s="6" t="str">
        <f>IF(入力_商品明細!$A11="","",入力_商品明細!J11)</f>
        <v>L-002</v>
      </c>
      <c r="J36" s="6" t="str">
        <f>IF(入力_商品明細!$A11="","",入力_商品明細!K11)</f>
        <v>Sample product</v>
      </c>
    </row>
    <row r="37" spans="1:10">
      <c r="A37" t="str">
        <f>IF(入力_商品明細!$A12="","",入力_商品明細!A12)</f>
        <v/>
      </c>
      <c r="B37" t="str">
        <f>IF(入力_商品明細!$A12="","",入力_商品明細!B12)</f>
        <v/>
      </c>
      <c r="C37" t="str">
        <f>IF(入力_商品明細!$A12="","",入力_商品明細!C12)</f>
        <v/>
      </c>
      <c r="D37" s="21" t="str">
        <f>IF(入力_商品明細!$A12="","",入力_商品明細!E12)</f>
        <v/>
      </c>
      <c r="E37" t="str">
        <f>IF(入力_商品明細!$A12="","",入力_商品明細!F12)</f>
        <v/>
      </c>
      <c r="F37" s="7" t="str">
        <f>IF(入力_商品明細!$A12="","",入力_商品明細!G12)</f>
        <v/>
      </c>
      <c r="G37" s="7" t="str">
        <f>IF(入力_商品明細!$A12="","",入力_商品明細!H12)</f>
        <v/>
      </c>
      <c r="H37" t="str">
        <f>IF(入力_商品明細!$A12="","",入力_商品明細!I12)</f>
        <v/>
      </c>
      <c r="I37" t="str">
        <f>IF(入力_商品明細!$A12="","",入力_商品明細!J12)</f>
        <v/>
      </c>
      <c r="J37" t="str">
        <f>IF(入力_商品明細!$A12="","",入力_商品明細!K12)</f>
        <v/>
      </c>
    </row>
    <row r="38" spans="1:10">
      <c r="A38" s="6" t="str">
        <f>IF(入力_商品明細!$A13="","",入力_商品明細!A13)</f>
        <v/>
      </c>
      <c r="B38" s="6" t="str">
        <f>IF(入力_商品明細!$A13="","",入力_商品明細!B13)</f>
        <v/>
      </c>
      <c r="C38" s="6" t="str">
        <f>IF(入力_商品明細!$A13="","",入力_商品明細!C13)</f>
        <v/>
      </c>
      <c r="D38" s="22" t="str">
        <f>IF(入力_商品明細!$A13="","",入力_商品明細!E13)</f>
        <v/>
      </c>
      <c r="E38" s="6" t="str">
        <f>IF(入力_商品明細!$A13="","",入力_商品明細!F13)</f>
        <v/>
      </c>
      <c r="F38" s="9" t="str">
        <f>IF(入力_商品明細!$A13="","",入力_商品明細!G13)</f>
        <v/>
      </c>
      <c r="G38" s="9" t="str">
        <f>IF(入力_商品明細!$A13="","",入力_商品明細!H13)</f>
        <v/>
      </c>
      <c r="H38" s="6" t="str">
        <f>IF(入力_商品明細!$A13="","",入力_商品明細!I13)</f>
        <v/>
      </c>
      <c r="I38" s="6" t="str">
        <f>IF(入力_商品明細!$A13="","",入力_商品明細!J13)</f>
        <v/>
      </c>
      <c r="J38" s="6" t="str">
        <f>IF(入力_商品明細!$A13="","",入力_商品明細!K13)</f>
        <v/>
      </c>
    </row>
    <row r="39" spans="1:10">
      <c r="A39" t="str">
        <f>IF(入力_商品明細!$A14="","",入力_商品明細!A14)</f>
        <v/>
      </c>
      <c r="B39" t="str">
        <f>IF(入力_商品明細!$A14="","",入力_商品明細!B14)</f>
        <v/>
      </c>
      <c r="C39" t="str">
        <f>IF(入力_商品明細!$A14="","",入力_商品明細!C14)</f>
        <v/>
      </c>
      <c r="D39" s="21" t="str">
        <f>IF(入力_商品明細!$A14="","",入力_商品明細!E14)</f>
        <v/>
      </c>
      <c r="E39" t="str">
        <f>IF(入力_商品明細!$A14="","",入力_商品明細!F14)</f>
        <v/>
      </c>
      <c r="F39" s="7" t="str">
        <f>IF(入力_商品明細!$A14="","",入力_商品明細!G14)</f>
        <v/>
      </c>
      <c r="G39" s="7" t="str">
        <f>IF(入力_商品明細!$A14="","",入力_商品明細!H14)</f>
        <v/>
      </c>
      <c r="H39" t="str">
        <f>IF(入力_商品明細!$A14="","",入力_商品明細!I14)</f>
        <v/>
      </c>
      <c r="I39" t="str">
        <f>IF(入力_商品明細!$A14="","",入力_商品明細!J14)</f>
        <v/>
      </c>
      <c r="J39" t="str">
        <f>IF(入力_商品明細!$A14="","",入力_商品明細!K14)</f>
        <v/>
      </c>
    </row>
    <row r="40" spans="1:10">
      <c r="A40" s="6" t="str">
        <f>IF(入力_商品明細!$A15="","",入力_商品明細!A15)</f>
        <v/>
      </c>
      <c r="B40" s="6" t="str">
        <f>IF(入力_商品明細!$A15="","",入力_商品明細!B15)</f>
        <v/>
      </c>
      <c r="C40" s="6" t="str">
        <f>IF(入力_商品明細!$A15="","",入力_商品明細!C15)</f>
        <v/>
      </c>
      <c r="D40" s="22" t="str">
        <f>IF(入力_商品明細!$A15="","",入力_商品明細!E15)</f>
        <v/>
      </c>
      <c r="E40" s="6" t="str">
        <f>IF(入力_商品明細!$A15="","",入力_商品明細!F15)</f>
        <v/>
      </c>
      <c r="F40" s="9" t="str">
        <f>IF(入力_商品明細!$A15="","",入力_商品明細!G15)</f>
        <v/>
      </c>
      <c r="G40" s="9" t="str">
        <f>IF(入力_商品明細!$A15="","",入力_商品明細!H15)</f>
        <v/>
      </c>
      <c r="H40" s="6" t="str">
        <f>IF(入力_商品明細!$A15="","",入力_商品明細!I15)</f>
        <v/>
      </c>
      <c r="I40" s="6" t="str">
        <f>IF(入力_商品明細!$A15="","",入力_商品明細!J15)</f>
        <v/>
      </c>
      <c r="J40" s="6" t="str">
        <f>IF(入力_商品明細!$A15="","",入力_商品明細!K15)</f>
        <v/>
      </c>
    </row>
    <row r="41" spans="1:10">
      <c r="A41" t="str">
        <f>IF(入力_商品明細!$A16="","",入力_商品明細!A16)</f>
        <v/>
      </c>
      <c r="B41" t="str">
        <f>IF(入力_商品明細!$A16="","",入力_商品明細!B16)</f>
        <v/>
      </c>
      <c r="C41" t="str">
        <f>IF(入力_商品明細!$A16="","",入力_商品明細!C16)</f>
        <v/>
      </c>
      <c r="D41" s="21" t="str">
        <f>IF(入力_商品明細!$A16="","",入力_商品明細!E16)</f>
        <v/>
      </c>
      <c r="E41" t="str">
        <f>IF(入力_商品明細!$A16="","",入力_商品明細!F16)</f>
        <v/>
      </c>
      <c r="F41" s="7" t="str">
        <f>IF(入力_商品明細!$A16="","",入力_商品明細!G16)</f>
        <v/>
      </c>
      <c r="G41" s="7" t="str">
        <f>IF(入力_商品明細!$A16="","",入力_商品明細!H16)</f>
        <v/>
      </c>
      <c r="H41" t="str">
        <f>IF(入力_商品明細!$A16="","",入力_商品明細!I16)</f>
        <v/>
      </c>
      <c r="I41" t="str">
        <f>IF(入力_商品明細!$A16="","",入力_商品明細!J16)</f>
        <v/>
      </c>
      <c r="J41" t="str">
        <f>IF(入力_商品明細!$A16="","",入力_商品明細!K16)</f>
        <v/>
      </c>
    </row>
    <row r="42" spans="1:10">
      <c r="A42" s="6" t="str">
        <f>IF(入力_商品明細!$A17="","",入力_商品明細!A17)</f>
        <v/>
      </c>
      <c r="B42" s="6" t="str">
        <f>IF(入力_商品明細!$A17="","",入力_商品明細!B17)</f>
        <v/>
      </c>
      <c r="C42" s="6" t="str">
        <f>IF(入力_商品明細!$A17="","",入力_商品明細!C17)</f>
        <v/>
      </c>
      <c r="D42" s="22" t="str">
        <f>IF(入力_商品明細!$A17="","",入力_商品明細!E17)</f>
        <v/>
      </c>
      <c r="E42" s="6" t="str">
        <f>IF(入力_商品明細!$A17="","",入力_商品明細!F17)</f>
        <v/>
      </c>
      <c r="F42" s="9" t="str">
        <f>IF(入力_商品明細!$A17="","",入力_商品明細!G17)</f>
        <v/>
      </c>
      <c r="G42" s="9" t="str">
        <f>IF(入力_商品明細!$A17="","",入力_商品明細!H17)</f>
        <v/>
      </c>
      <c r="H42" s="6" t="str">
        <f>IF(入力_商品明細!$A17="","",入力_商品明細!I17)</f>
        <v/>
      </c>
      <c r="I42" s="6" t="str">
        <f>IF(入力_商品明細!$A17="","",入力_商品明細!J17)</f>
        <v/>
      </c>
      <c r="J42" s="6" t="str">
        <f>IF(入力_商品明細!$A17="","",入力_商品明細!K17)</f>
        <v/>
      </c>
    </row>
    <row r="43" spans="1:10">
      <c r="A43" t="str">
        <f>IF(入力_商品明細!$A18="","",入力_商品明細!A18)</f>
        <v/>
      </c>
      <c r="B43" t="str">
        <f>IF(入力_商品明細!$A18="","",入力_商品明細!B18)</f>
        <v/>
      </c>
      <c r="C43" t="str">
        <f>IF(入力_商品明細!$A18="","",入力_商品明細!C18)</f>
        <v/>
      </c>
      <c r="D43" s="21" t="str">
        <f>IF(入力_商品明細!$A18="","",入力_商品明細!E18)</f>
        <v/>
      </c>
      <c r="E43" t="str">
        <f>IF(入力_商品明細!$A18="","",入力_商品明細!F18)</f>
        <v/>
      </c>
      <c r="F43" s="7" t="str">
        <f>IF(入力_商品明細!$A18="","",入力_商品明細!G18)</f>
        <v/>
      </c>
      <c r="G43" s="7" t="str">
        <f>IF(入力_商品明細!$A18="","",入力_商品明細!H18)</f>
        <v/>
      </c>
      <c r="H43" t="str">
        <f>IF(入力_商品明細!$A18="","",入力_商品明細!I18)</f>
        <v/>
      </c>
      <c r="I43" t="str">
        <f>IF(入力_商品明細!$A18="","",入力_商品明細!J18)</f>
        <v/>
      </c>
      <c r="J43" t="str">
        <f>IF(入力_商品明細!$A18="","",入力_商品明細!K18)</f>
        <v/>
      </c>
    </row>
    <row r="44" spans="1:10">
      <c r="A44" s="6" t="str">
        <f>IF(入力_商品明細!$A19="","",入力_商品明細!A19)</f>
        <v/>
      </c>
      <c r="B44" s="6" t="str">
        <f>IF(入力_商品明細!$A19="","",入力_商品明細!B19)</f>
        <v/>
      </c>
      <c r="C44" s="6" t="str">
        <f>IF(入力_商品明細!$A19="","",入力_商品明細!C19)</f>
        <v/>
      </c>
      <c r="D44" s="22" t="str">
        <f>IF(入力_商品明細!$A19="","",入力_商品明細!E19)</f>
        <v/>
      </c>
      <c r="E44" s="6" t="str">
        <f>IF(入力_商品明細!$A19="","",入力_商品明細!F19)</f>
        <v/>
      </c>
      <c r="F44" s="9" t="str">
        <f>IF(入力_商品明細!$A19="","",入力_商品明細!G19)</f>
        <v/>
      </c>
      <c r="G44" s="9" t="str">
        <f>IF(入力_商品明細!$A19="","",入力_商品明細!H19)</f>
        <v/>
      </c>
      <c r="H44" s="6" t="str">
        <f>IF(入力_商品明細!$A19="","",入力_商品明細!I19)</f>
        <v/>
      </c>
      <c r="I44" s="6" t="str">
        <f>IF(入力_商品明細!$A19="","",入力_商品明細!J19)</f>
        <v/>
      </c>
      <c r="J44" s="6" t="str">
        <f>IF(入力_商品明細!$A19="","",入力_商品明細!K19)</f>
        <v/>
      </c>
    </row>
    <row r="45" spans="1:10">
      <c r="A45" t="str">
        <f>IF(入力_商品明細!$A20="","",入力_商品明細!A20)</f>
        <v/>
      </c>
      <c r="B45" t="str">
        <f>IF(入力_商品明細!$A20="","",入力_商品明細!B20)</f>
        <v/>
      </c>
      <c r="C45" t="str">
        <f>IF(入力_商品明細!$A20="","",入力_商品明細!C20)</f>
        <v/>
      </c>
      <c r="D45" s="21" t="str">
        <f>IF(入力_商品明細!$A20="","",入力_商品明細!E20)</f>
        <v/>
      </c>
      <c r="E45" t="str">
        <f>IF(入力_商品明細!$A20="","",入力_商品明細!F20)</f>
        <v/>
      </c>
      <c r="F45" s="7" t="str">
        <f>IF(入力_商品明細!$A20="","",入力_商品明細!G20)</f>
        <v/>
      </c>
      <c r="G45" s="7" t="str">
        <f>IF(入力_商品明細!$A20="","",入力_商品明細!H20)</f>
        <v/>
      </c>
      <c r="H45" t="str">
        <f>IF(入力_商品明細!$A20="","",入力_商品明細!I20)</f>
        <v/>
      </c>
      <c r="I45" t="str">
        <f>IF(入力_商品明細!$A20="","",入力_商品明細!J20)</f>
        <v/>
      </c>
      <c r="J45" t="str">
        <f>IF(入力_商品明細!$A20="","",入力_商品明細!K20)</f>
        <v/>
      </c>
    </row>
    <row r="46" spans="1:10">
      <c r="A46" s="6" t="str">
        <f>IF(入力_商品明細!$A21="","",入力_商品明細!A21)</f>
        <v/>
      </c>
      <c r="B46" s="6" t="str">
        <f>IF(入力_商品明細!$A21="","",入力_商品明細!B21)</f>
        <v/>
      </c>
      <c r="C46" s="6" t="str">
        <f>IF(入力_商品明細!$A21="","",入力_商品明細!C21)</f>
        <v/>
      </c>
      <c r="D46" s="22" t="str">
        <f>IF(入力_商品明細!$A21="","",入力_商品明細!E21)</f>
        <v/>
      </c>
      <c r="E46" s="6" t="str">
        <f>IF(入力_商品明細!$A21="","",入力_商品明細!F21)</f>
        <v/>
      </c>
      <c r="F46" s="9" t="str">
        <f>IF(入力_商品明細!$A21="","",入力_商品明細!G21)</f>
        <v/>
      </c>
      <c r="G46" s="9" t="str">
        <f>IF(入力_商品明細!$A21="","",入力_商品明細!H21)</f>
        <v/>
      </c>
      <c r="H46" s="6" t="str">
        <f>IF(入力_商品明細!$A21="","",入力_商品明細!I21)</f>
        <v/>
      </c>
      <c r="I46" s="6" t="str">
        <f>IF(入力_商品明細!$A21="","",入力_商品明細!J21)</f>
        <v/>
      </c>
      <c r="J46" s="6" t="str">
        <f>IF(入力_商品明細!$A21="","",入力_商品明細!K21)</f>
        <v/>
      </c>
    </row>
    <row r="47" spans="1:10">
      <c r="A47" t="str">
        <f>IF(入力_商品明細!$A22="","",入力_商品明細!A22)</f>
        <v/>
      </c>
      <c r="B47" t="str">
        <f>IF(入力_商品明細!$A22="","",入力_商品明細!B22)</f>
        <v/>
      </c>
      <c r="C47" t="str">
        <f>IF(入力_商品明細!$A22="","",入力_商品明細!C22)</f>
        <v/>
      </c>
      <c r="D47" s="21" t="str">
        <f>IF(入力_商品明細!$A22="","",入力_商品明細!E22)</f>
        <v/>
      </c>
      <c r="E47" t="str">
        <f>IF(入力_商品明細!$A22="","",入力_商品明細!F22)</f>
        <v/>
      </c>
      <c r="F47" s="7" t="str">
        <f>IF(入力_商品明細!$A22="","",入力_商品明細!G22)</f>
        <v/>
      </c>
      <c r="G47" s="7" t="str">
        <f>IF(入力_商品明細!$A22="","",入力_商品明細!H22)</f>
        <v/>
      </c>
      <c r="H47" t="str">
        <f>IF(入力_商品明細!$A22="","",入力_商品明細!I22)</f>
        <v/>
      </c>
      <c r="I47" t="str">
        <f>IF(入力_商品明細!$A22="","",入力_商品明細!J22)</f>
        <v/>
      </c>
      <c r="J47" t="str">
        <f>IF(入力_商品明細!$A22="","",入力_商品明細!K22)</f>
        <v/>
      </c>
    </row>
    <row r="48" spans="1:10">
      <c r="A48" s="6" t="str">
        <f>IF(入力_商品明細!$A23="","",入力_商品明細!A23)</f>
        <v/>
      </c>
      <c r="B48" s="6" t="str">
        <f>IF(入力_商品明細!$A23="","",入力_商品明細!B23)</f>
        <v/>
      </c>
      <c r="C48" s="6" t="str">
        <f>IF(入力_商品明細!$A23="","",入力_商品明細!C23)</f>
        <v/>
      </c>
      <c r="D48" s="22" t="str">
        <f>IF(入力_商品明細!$A23="","",入力_商品明細!E23)</f>
        <v/>
      </c>
      <c r="E48" s="6" t="str">
        <f>IF(入力_商品明細!$A23="","",入力_商品明細!F23)</f>
        <v/>
      </c>
      <c r="F48" s="9" t="str">
        <f>IF(入力_商品明細!$A23="","",入力_商品明細!G23)</f>
        <v/>
      </c>
      <c r="G48" s="9" t="str">
        <f>IF(入力_商品明細!$A23="","",入力_商品明細!H23)</f>
        <v/>
      </c>
      <c r="H48" s="6" t="str">
        <f>IF(入力_商品明細!$A23="","",入力_商品明細!I23)</f>
        <v/>
      </c>
      <c r="I48" s="6" t="str">
        <f>IF(入力_商品明細!$A23="","",入力_商品明細!J23)</f>
        <v/>
      </c>
      <c r="J48" s="6" t="str">
        <f>IF(入力_商品明細!$A23="","",入力_商品明細!K23)</f>
        <v/>
      </c>
    </row>
    <row r="49" spans="1:10">
      <c r="A49" t="str">
        <f>IF(入力_商品明細!$A24="","",入力_商品明細!A24)</f>
        <v/>
      </c>
      <c r="B49" t="str">
        <f>IF(入力_商品明細!$A24="","",入力_商品明細!B24)</f>
        <v/>
      </c>
      <c r="C49" t="str">
        <f>IF(入力_商品明細!$A24="","",入力_商品明細!C24)</f>
        <v/>
      </c>
      <c r="D49" s="21" t="str">
        <f>IF(入力_商品明細!$A24="","",入力_商品明細!E24)</f>
        <v/>
      </c>
      <c r="E49" t="str">
        <f>IF(入力_商品明細!$A24="","",入力_商品明細!F24)</f>
        <v/>
      </c>
      <c r="F49" s="7" t="str">
        <f>IF(入力_商品明細!$A24="","",入力_商品明細!G24)</f>
        <v/>
      </c>
      <c r="G49" s="7" t="str">
        <f>IF(入力_商品明細!$A24="","",入力_商品明細!H24)</f>
        <v/>
      </c>
      <c r="H49" t="str">
        <f>IF(入力_商品明細!$A24="","",入力_商品明細!I24)</f>
        <v/>
      </c>
      <c r="I49" t="str">
        <f>IF(入力_商品明細!$A24="","",入力_商品明細!J24)</f>
        <v/>
      </c>
      <c r="J49" t="str">
        <f>IF(入力_商品明細!$A24="","",入力_商品明細!K24)</f>
        <v/>
      </c>
    </row>
    <row r="50" spans="1:10">
      <c r="A50" s="6" t="str">
        <f>IF(入力_商品明細!$A25="","",入力_商品明細!A25)</f>
        <v/>
      </c>
      <c r="B50" s="6" t="str">
        <f>IF(入力_商品明細!$A25="","",入力_商品明細!B25)</f>
        <v/>
      </c>
      <c r="C50" s="6" t="str">
        <f>IF(入力_商品明細!$A25="","",入力_商品明細!C25)</f>
        <v/>
      </c>
      <c r="D50" s="22" t="str">
        <f>IF(入力_商品明細!$A25="","",入力_商品明細!E25)</f>
        <v/>
      </c>
      <c r="E50" s="6" t="str">
        <f>IF(入力_商品明細!$A25="","",入力_商品明細!F25)</f>
        <v/>
      </c>
      <c r="F50" s="9" t="str">
        <f>IF(入力_商品明細!$A25="","",入力_商品明細!G25)</f>
        <v/>
      </c>
      <c r="G50" s="9" t="str">
        <f>IF(入力_商品明細!$A25="","",入力_商品明細!H25)</f>
        <v/>
      </c>
      <c r="H50" s="6" t="str">
        <f>IF(入力_商品明細!$A25="","",入力_商品明細!I25)</f>
        <v/>
      </c>
      <c r="I50" s="6" t="str">
        <f>IF(入力_商品明細!$A25="","",入力_商品明細!J25)</f>
        <v/>
      </c>
      <c r="J50" s="6" t="str">
        <f>IF(入力_商品明細!$A25="","",入力_商品明細!K25)</f>
        <v/>
      </c>
    </row>
    <row r="51" spans="1:10">
      <c r="A51" t="str">
        <f>IF(入力_商品明細!$A26="","",入力_商品明細!A26)</f>
        <v/>
      </c>
      <c r="B51" t="str">
        <f>IF(入力_商品明細!$A26="","",入力_商品明細!B26)</f>
        <v/>
      </c>
      <c r="C51" t="str">
        <f>IF(入力_商品明細!$A26="","",入力_商品明細!C26)</f>
        <v/>
      </c>
      <c r="D51" s="21" t="str">
        <f>IF(入力_商品明細!$A26="","",入力_商品明細!E26)</f>
        <v/>
      </c>
      <c r="E51" t="str">
        <f>IF(入力_商品明細!$A26="","",入力_商品明細!F26)</f>
        <v/>
      </c>
      <c r="F51" s="7" t="str">
        <f>IF(入力_商品明細!$A26="","",入力_商品明細!G26)</f>
        <v/>
      </c>
      <c r="G51" s="7" t="str">
        <f>IF(入力_商品明細!$A26="","",入力_商品明細!H26)</f>
        <v/>
      </c>
      <c r="H51" t="str">
        <f>IF(入力_商品明細!$A26="","",入力_商品明細!I26)</f>
        <v/>
      </c>
      <c r="I51" t="str">
        <f>IF(入力_商品明細!$A26="","",入力_商品明細!J26)</f>
        <v/>
      </c>
      <c r="J51" t="str">
        <f>IF(入力_商品明細!$A26="","",入力_商品明細!K26)</f>
        <v/>
      </c>
    </row>
    <row r="52" spans="1:10">
      <c r="A52" s="6" t="str">
        <f>IF(入力_商品明細!$A27="","",入力_商品明細!A27)</f>
        <v/>
      </c>
      <c r="B52" s="6" t="str">
        <f>IF(入力_商品明細!$A27="","",入力_商品明細!B27)</f>
        <v/>
      </c>
      <c r="C52" s="6" t="str">
        <f>IF(入力_商品明細!$A27="","",入力_商品明細!C27)</f>
        <v/>
      </c>
      <c r="D52" s="22" t="str">
        <f>IF(入力_商品明細!$A27="","",入力_商品明細!E27)</f>
        <v/>
      </c>
      <c r="E52" s="6" t="str">
        <f>IF(入力_商品明細!$A27="","",入力_商品明細!F27)</f>
        <v/>
      </c>
      <c r="F52" s="9" t="str">
        <f>IF(入力_商品明細!$A27="","",入力_商品明細!G27)</f>
        <v/>
      </c>
      <c r="G52" s="9" t="str">
        <f>IF(入力_商品明細!$A27="","",入力_商品明細!H27)</f>
        <v/>
      </c>
      <c r="H52" s="6" t="str">
        <f>IF(入力_商品明細!$A27="","",入力_商品明細!I27)</f>
        <v/>
      </c>
      <c r="I52" s="6" t="str">
        <f>IF(入力_商品明細!$A27="","",入力_商品明細!J27)</f>
        <v/>
      </c>
      <c r="J52" s="6" t="str">
        <f>IF(入力_商品明細!$A27="","",入力_商品明細!K27)</f>
        <v/>
      </c>
    </row>
    <row r="53" spans="1:10">
      <c r="A53" t="str">
        <f>IF(入力_商品明細!$A28="","",入力_商品明細!A28)</f>
        <v/>
      </c>
      <c r="B53" t="str">
        <f>IF(入力_商品明細!$A28="","",入力_商品明細!B28)</f>
        <v/>
      </c>
      <c r="C53" t="str">
        <f>IF(入力_商品明細!$A28="","",入力_商品明細!C28)</f>
        <v/>
      </c>
      <c r="D53" s="21" t="str">
        <f>IF(入力_商品明細!$A28="","",入力_商品明細!E28)</f>
        <v/>
      </c>
      <c r="E53" t="str">
        <f>IF(入力_商品明細!$A28="","",入力_商品明細!F28)</f>
        <v/>
      </c>
      <c r="F53" s="7" t="str">
        <f>IF(入力_商品明細!$A28="","",入力_商品明細!G28)</f>
        <v/>
      </c>
      <c r="G53" s="7" t="str">
        <f>IF(入力_商品明細!$A28="","",入力_商品明細!H28)</f>
        <v/>
      </c>
      <c r="H53" t="str">
        <f>IF(入力_商品明細!$A28="","",入力_商品明細!I28)</f>
        <v/>
      </c>
      <c r="I53" t="str">
        <f>IF(入力_商品明細!$A28="","",入力_商品明細!J28)</f>
        <v/>
      </c>
      <c r="J53" t="str">
        <f>IF(入力_商品明細!$A28="","",入力_商品明細!K28)</f>
        <v/>
      </c>
    </row>
    <row r="54" spans="1:10">
      <c r="A54" s="6" t="str">
        <f>IF(入力_商品明細!$A29="","",入力_商品明細!A29)</f>
        <v/>
      </c>
      <c r="B54" s="6" t="str">
        <f>IF(入力_商品明細!$A29="","",入力_商品明細!B29)</f>
        <v/>
      </c>
      <c r="C54" s="6" t="str">
        <f>IF(入力_商品明細!$A29="","",入力_商品明細!C29)</f>
        <v/>
      </c>
      <c r="D54" s="22" t="str">
        <f>IF(入力_商品明細!$A29="","",入力_商品明細!E29)</f>
        <v/>
      </c>
      <c r="E54" s="6" t="str">
        <f>IF(入力_商品明細!$A29="","",入力_商品明細!F29)</f>
        <v/>
      </c>
      <c r="F54" s="9" t="str">
        <f>IF(入力_商品明細!$A29="","",入力_商品明細!G29)</f>
        <v/>
      </c>
      <c r="G54" s="9" t="str">
        <f>IF(入力_商品明細!$A29="","",入力_商品明細!H29)</f>
        <v/>
      </c>
      <c r="H54" s="6" t="str">
        <f>IF(入力_商品明細!$A29="","",入力_商品明細!I29)</f>
        <v/>
      </c>
      <c r="I54" s="6" t="str">
        <f>IF(入力_商品明細!$A29="","",入力_商品明細!J29)</f>
        <v/>
      </c>
      <c r="J54" s="6" t="str">
        <f>IF(入力_商品明細!$A29="","",入力_商品明細!K29)</f>
        <v/>
      </c>
    </row>
    <row r="55" spans="1:10">
      <c r="A55" t="str">
        <f>IF(入力_商品明細!$A30="","",入力_商品明細!A30)</f>
        <v/>
      </c>
      <c r="B55" t="str">
        <f>IF(入力_商品明細!$A30="","",入力_商品明細!B30)</f>
        <v/>
      </c>
      <c r="C55" t="str">
        <f>IF(入力_商品明細!$A30="","",入力_商品明細!C30)</f>
        <v/>
      </c>
      <c r="D55" s="21" t="str">
        <f>IF(入力_商品明細!$A30="","",入力_商品明細!E30)</f>
        <v/>
      </c>
      <c r="E55" t="str">
        <f>IF(入力_商品明細!$A30="","",入力_商品明細!F30)</f>
        <v/>
      </c>
      <c r="F55" s="7" t="str">
        <f>IF(入力_商品明細!$A30="","",入力_商品明細!G30)</f>
        <v/>
      </c>
      <c r="G55" s="7" t="str">
        <f>IF(入力_商品明細!$A30="","",入力_商品明細!H30)</f>
        <v/>
      </c>
      <c r="H55" t="str">
        <f>IF(入力_商品明細!$A30="","",入力_商品明細!I30)</f>
        <v/>
      </c>
      <c r="I55" t="str">
        <f>IF(入力_商品明細!$A30="","",入力_商品明細!J30)</f>
        <v/>
      </c>
      <c r="J55" t="str">
        <f>IF(入力_商品明細!$A30="","",入力_商品明細!K30)</f>
        <v/>
      </c>
    </row>
    <row r="56" spans="1:10">
      <c r="A56" s="6" t="str">
        <f>IF(入力_商品明細!$A31="","",入力_商品明細!A31)</f>
        <v/>
      </c>
      <c r="B56" s="6" t="str">
        <f>IF(入力_商品明細!$A31="","",入力_商品明細!B31)</f>
        <v/>
      </c>
      <c r="C56" s="6" t="str">
        <f>IF(入力_商品明細!$A31="","",入力_商品明細!C31)</f>
        <v/>
      </c>
      <c r="D56" s="22" t="str">
        <f>IF(入力_商品明細!$A31="","",入力_商品明細!E31)</f>
        <v/>
      </c>
      <c r="E56" s="6" t="str">
        <f>IF(入力_商品明細!$A31="","",入力_商品明細!F31)</f>
        <v/>
      </c>
      <c r="F56" s="9" t="str">
        <f>IF(入力_商品明細!$A31="","",入力_商品明細!G31)</f>
        <v/>
      </c>
      <c r="G56" s="9" t="str">
        <f>IF(入力_商品明細!$A31="","",入力_商品明細!H31)</f>
        <v/>
      </c>
      <c r="H56" s="6" t="str">
        <f>IF(入力_商品明細!$A31="","",入力_商品明細!I31)</f>
        <v/>
      </c>
      <c r="I56" s="6" t="str">
        <f>IF(入力_商品明細!$A31="","",入力_商品明細!J31)</f>
        <v/>
      </c>
      <c r="J56" s="6" t="str">
        <f>IF(入力_商品明細!$A31="","",入力_商品明細!K31)</f>
        <v/>
      </c>
    </row>
    <row r="57" spans="1:10">
      <c r="A57" t="str">
        <f>IF(入力_商品明細!$A32="","",入力_商品明細!A32)</f>
        <v/>
      </c>
      <c r="B57" t="str">
        <f>IF(入力_商品明細!$A32="","",入力_商品明細!B32)</f>
        <v/>
      </c>
      <c r="C57" t="str">
        <f>IF(入力_商品明細!$A32="","",入力_商品明細!C32)</f>
        <v/>
      </c>
      <c r="D57" s="21" t="str">
        <f>IF(入力_商品明細!$A32="","",入力_商品明細!E32)</f>
        <v/>
      </c>
      <c r="E57" t="str">
        <f>IF(入力_商品明細!$A32="","",入力_商品明細!F32)</f>
        <v/>
      </c>
      <c r="F57" s="7" t="str">
        <f>IF(入力_商品明細!$A32="","",入力_商品明細!G32)</f>
        <v/>
      </c>
      <c r="G57" s="7" t="str">
        <f>IF(入力_商品明細!$A32="","",入力_商品明細!H32)</f>
        <v/>
      </c>
      <c r="H57" t="str">
        <f>IF(入力_商品明細!$A32="","",入力_商品明細!I32)</f>
        <v/>
      </c>
      <c r="I57" t="str">
        <f>IF(入力_商品明細!$A32="","",入力_商品明細!J32)</f>
        <v/>
      </c>
      <c r="J57" t="str">
        <f>IF(入力_商品明細!$A32="","",入力_商品明細!K32)</f>
        <v/>
      </c>
    </row>
    <row r="58" spans="1:10">
      <c r="A58" s="6" t="str">
        <f>IF(入力_商品明細!$A33="","",入力_商品明細!A33)</f>
        <v/>
      </c>
      <c r="B58" s="6" t="str">
        <f>IF(入力_商品明細!$A33="","",入力_商品明細!B33)</f>
        <v/>
      </c>
      <c r="C58" s="6" t="str">
        <f>IF(入力_商品明細!$A33="","",入力_商品明細!C33)</f>
        <v/>
      </c>
      <c r="D58" s="22" t="str">
        <f>IF(入力_商品明細!$A33="","",入力_商品明細!E33)</f>
        <v/>
      </c>
      <c r="E58" s="6" t="str">
        <f>IF(入力_商品明細!$A33="","",入力_商品明細!F33)</f>
        <v/>
      </c>
      <c r="F58" s="9" t="str">
        <f>IF(入力_商品明細!$A33="","",入力_商品明細!G33)</f>
        <v/>
      </c>
      <c r="G58" s="9" t="str">
        <f>IF(入力_商品明細!$A33="","",入力_商品明細!H33)</f>
        <v/>
      </c>
      <c r="H58" s="6" t="str">
        <f>IF(入力_商品明細!$A33="","",入力_商品明細!I33)</f>
        <v/>
      </c>
      <c r="I58" s="6" t="str">
        <f>IF(入力_商品明細!$A33="","",入力_商品明細!J33)</f>
        <v/>
      </c>
      <c r="J58" s="6" t="str">
        <f>IF(入力_商品明細!$A33="","",入力_商品明細!K33)</f>
        <v/>
      </c>
    </row>
    <row r="59" spans="1:10">
      <c r="A59" t="str">
        <f>IF(入力_商品明細!$A34="","",入力_商品明細!A34)</f>
        <v/>
      </c>
      <c r="B59" t="str">
        <f>IF(入力_商品明細!$A34="","",入力_商品明細!B34)</f>
        <v/>
      </c>
      <c r="C59" t="str">
        <f>IF(入力_商品明細!$A34="","",入力_商品明細!C34)</f>
        <v/>
      </c>
      <c r="D59" s="21" t="str">
        <f>IF(入力_商品明細!$A34="","",入力_商品明細!E34)</f>
        <v/>
      </c>
      <c r="E59" t="str">
        <f>IF(入力_商品明細!$A34="","",入力_商品明細!F34)</f>
        <v/>
      </c>
      <c r="F59" s="7" t="str">
        <f>IF(入力_商品明細!$A34="","",入力_商品明細!G34)</f>
        <v/>
      </c>
      <c r="G59" s="7" t="str">
        <f>IF(入力_商品明細!$A34="","",入力_商品明細!H34)</f>
        <v/>
      </c>
      <c r="H59" t="str">
        <f>IF(入力_商品明細!$A34="","",入力_商品明細!I34)</f>
        <v/>
      </c>
      <c r="I59" t="str">
        <f>IF(入力_商品明細!$A34="","",入力_商品明細!J34)</f>
        <v/>
      </c>
      <c r="J59" t="str">
        <f>IF(入力_商品明細!$A34="","",入力_商品明細!K34)</f>
        <v/>
      </c>
    </row>
    <row r="60" spans="1:10">
      <c r="A60" s="6" t="str">
        <f>IF(入力_商品明細!$A35="","",入力_商品明細!A35)</f>
        <v/>
      </c>
      <c r="B60" s="6" t="str">
        <f>IF(入力_商品明細!$A35="","",入力_商品明細!B35)</f>
        <v/>
      </c>
      <c r="C60" s="6" t="str">
        <f>IF(入力_商品明細!$A35="","",入力_商品明細!C35)</f>
        <v/>
      </c>
      <c r="D60" s="22" t="str">
        <f>IF(入力_商品明細!$A35="","",入力_商品明細!E35)</f>
        <v/>
      </c>
      <c r="E60" s="6" t="str">
        <f>IF(入力_商品明細!$A35="","",入力_商品明細!F35)</f>
        <v/>
      </c>
      <c r="F60" s="9" t="str">
        <f>IF(入力_商品明細!$A35="","",入力_商品明細!G35)</f>
        <v/>
      </c>
      <c r="G60" s="9" t="str">
        <f>IF(入力_商品明細!$A35="","",入力_商品明細!H35)</f>
        <v/>
      </c>
      <c r="H60" s="6" t="str">
        <f>IF(入力_商品明細!$A35="","",入力_商品明細!I35)</f>
        <v/>
      </c>
      <c r="I60" s="6" t="str">
        <f>IF(入力_商品明細!$A35="","",入力_商品明細!J35)</f>
        <v/>
      </c>
      <c r="J60" s="6" t="str">
        <f>IF(入力_商品明細!$A35="","",入力_商品明細!K35)</f>
        <v/>
      </c>
    </row>
    <row r="61" spans="1:10">
      <c r="A61" t="str">
        <f>IF(入力_商品明細!$A36="","",入力_商品明細!A36)</f>
        <v/>
      </c>
      <c r="B61" t="str">
        <f>IF(入力_商品明細!$A36="","",入力_商品明細!B36)</f>
        <v/>
      </c>
      <c r="C61" t="str">
        <f>IF(入力_商品明細!$A36="","",入力_商品明細!C36)</f>
        <v/>
      </c>
      <c r="D61" s="21" t="str">
        <f>IF(入力_商品明細!$A36="","",入力_商品明細!E36)</f>
        <v/>
      </c>
      <c r="E61" t="str">
        <f>IF(入力_商品明細!$A36="","",入力_商品明細!F36)</f>
        <v/>
      </c>
      <c r="F61" s="7" t="str">
        <f>IF(入力_商品明細!$A36="","",入力_商品明細!G36)</f>
        <v/>
      </c>
      <c r="G61" s="7" t="str">
        <f>IF(入力_商品明細!$A36="","",入力_商品明細!H36)</f>
        <v/>
      </c>
      <c r="H61" t="str">
        <f>IF(入力_商品明細!$A36="","",入力_商品明細!I36)</f>
        <v/>
      </c>
      <c r="I61" t="str">
        <f>IF(入力_商品明細!$A36="","",入力_商品明細!J36)</f>
        <v/>
      </c>
      <c r="J61" t="str">
        <f>IF(入力_商品明細!$A36="","",入力_商品明細!K36)</f>
        <v/>
      </c>
    </row>
    <row r="62" spans="1:10">
      <c r="A62" s="6" t="str">
        <f>IF(入力_商品明細!$A37="","",入力_商品明細!A37)</f>
        <v/>
      </c>
      <c r="B62" s="6" t="str">
        <f>IF(入力_商品明細!$A37="","",入力_商品明細!B37)</f>
        <v/>
      </c>
      <c r="C62" s="6" t="str">
        <f>IF(入力_商品明細!$A37="","",入力_商品明細!C37)</f>
        <v/>
      </c>
      <c r="D62" s="22" t="str">
        <f>IF(入力_商品明細!$A37="","",入力_商品明細!E37)</f>
        <v/>
      </c>
      <c r="E62" s="6" t="str">
        <f>IF(入力_商品明細!$A37="","",入力_商品明細!F37)</f>
        <v/>
      </c>
      <c r="F62" s="9" t="str">
        <f>IF(入力_商品明細!$A37="","",入力_商品明細!G37)</f>
        <v/>
      </c>
      <c r="G62" s="9" t="str">
        <f>IF(入力_商品明細!$A37="","",入力_商品明細!H37)</f>
        <v/>
      </c>
      <c r="H62" s="6" t="str">
        <f>IF(入力_商品明細!$A37="","",入力_商品明細!I37)</f>
        <v/>
      </c>
      <c r="I62" s="6" t="str">
        <f>IF(入力_商品明細!$A37="","",入力_商品明細!J37)</f>
        <v/>
      </c>
      <c r="J62" s="6" t="str">
        <f>IF(入力_商品明細!$A37="","",入力_商品明細!K37)</f>
        <v/>
      </c>
    </row>
    <row r="63" spans="1:10" ht="27" customHeight="1">
      <c r="A63" s="12" t="s">
        <v>127</v>
      </c>
      <c r="B63" s="12"/>
      <c r="C63" s="12"/>
      <c r="D63" s="23">
        <f>SUM(D33:D62)</f>
        <v>50</v>
      </c>
      <c r="E63" s="12"/>
      <c r="F63" s="17"/>
      <c r="G63" s="17">
        <f>SUM(G33:G62)</f>
        <v>24</v>
      </c>
      <c r="H63" s="12"/>
      <c r="I63" s="12"/>
      <c r="J63" s="12"/>
    </row>
    <row r="65" spans="1:10" ht="25.05" customHeight="1">
      <c r="A65" s="28" t="s">
        <v>134</v>
      </c>
      <c r="B65" s="28"/>
      <c r="C65" s="28"/>
      <c r="D65" s="28"/>
      <c r="E65" s="28"/>
      <c r="F65" s="28"/>
      <c r="G65" s="28"/>
      <c r="H65" s="28"/>
      <c r="I65" s="28"/>
      <c r="J65" s="28"/>
    </row>
    <row r="66" spans="1:10" ht="31.05" customHeight="1">
      <c r="A66" s="38" t="s">
        <v>135</v>
      </c>
      <c r="B66" s="38"/>
      <c r="C66" s="38"/>
      <c r="D66" s="38"/>
      <c r="E66" s="38"/>
      <c r="F66" s="38"/>
      <c r="G66" s="38"/>
      <c r="H66" s="38"/>
      <c r="I66" s="38"/>
      <c r="J66" s="38"/>
    </row>
    <row r="67" spans="1:10" ht="31.05" customHeight="1">
      <c r="A67" s="39" t="s">
        <v>136</v>
      </c>
      <c r="B67" s="39"/>
      <c r="C67" s="39"/>
      <c r="D67" s="39"/>
      <c r="E67" s="39"/>
      <c r="F67" s="39"/>
      <c r="G67" s="39"/>
      <c r="H67" s="39"/>
      <c r="I67" s="39"/>
      <c r="J67" s="39"/>
    </row>
    <row r="69" spans="1:10" ht="27" customHeight="1">
      <c r="A69" s="31" t="s">
        <v>137</v>
      </c>
      <c r="B69" s="31"/>
      <c r="C69" s="31"/>
      <c r="D69" s="31"/>
      <c r="E69" s="31"/>
      <c r="F69" s="31"/>
      <c r="G69" s="31"/>
      <c r="H69" s="31"/>
      <c r="I69" s="31"/>
      <c r="J69" s="31"/>
    </row>
  </sheetData>
  <mergeCells count="36">
    <mergeCell ref="A69:J69"/>
    <mergeCell ref="A12:J12"/>
    <mergeCell ref="A31:J31"/>
    <mergeCell ref="A65:J65"/>
    <mergeCell ref="A66:J66"/>
    <mergeCell ref="A67:J67"/>
    <mergeCell ref="A10:B10"/>
    <mergeCell ref="C10:E10"/>
    <mergeCell ref="F10:G10"/>
    <mergeCell ref="H10:J10"/>
    <mergeCell ref="A11:B11"/>
    <mergeCell ref="C11:E11"/>
    <mergeCell ref="F11:G11"/>
    <mergeCell ref="H11:J11"/>
    <mergeCell ref="A8:B8"/>
    <mergeCell ref="C8:E8"/>
    <mergeCell ref="F8:G8"/>
    <mergeCell ref="H8:J8"/>
    <mergeCell ref="A9:B9"/>
    <mergeCell ref="C9:E9"/>
    <mergeCell ref="F9:G9"/>
    <mergeCell ref="H9:J9"/>
    <mergeCell ref="A6:B6"/>
    <mergeCell ref="C6:E6"/>
    <mergeCell ref="F6:G6"/>
    <mergeCell ref="H6:J6"/>
    <mergeCell ref="A7:B7"/>
    <mergeCell ref="C7:E7"/>
    <mergeCell ref="F7:G7"/>
    <mergeCell ref="H7:J7"/>
    <mergeCell ref="A1:J2"/>
    <mergeCell ref="A3:J3"/>
    <mergeCell ref="A5:B5"/>
    <mergeCell ref="C5:E5"/>
    <mergeCell ref="F5:G5"/>
    <mergeCell ref="H5:J5"/>
  </mergeCells>
  <phoneticPr fontId="16"/>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9"/>
  <sheetViews>
    <sheetView tabSelected="1" zoomScale="70" zoomScaleNormal="70" workbookViewId="0">
      <pane ySplit="12" topLeftCell="A13" activePane="bottomLeft" state="frozen"/>
      <selection pane="bottomLeft" activeCell="C6" sqref="C6:E6"/>
    </sheetView>
  </sheetViews>
  <sheetFormatPr defaultRowHeight="13.8"/>
  <cols>
    <col min="1" max="2" width="18" customWidth="1"/>
    <col min="3" max="3" width="36" customWidth="1"/>
    <col min="4" max="4" width="12" customWidth="1"/>
    <col min="5" max="5" width="13" customWidth="1"/>
    <col min="6" max="7" width="14" customWidth="1"/>
    <col min="8" max="8" width="17" customWidth="1"/>
    <col min="9" max="9" width="23" customWidth="1"/>
    <col min="10" max="10" width="27" customWidth="1"/>
  </cols>
  <sheetData>
    <row r="1" spans="1:10" ht="34.049999999999997" customHeight="1">
      <c r="A1" s="35" t="s">
        <v>138</v>
      </c>
      <c r="B1" s="35"/>
      <c r="C1" s="35"/>
      <c r="D1" s="35"/>
      <c r="E1" s="35"/>
      <c r="F1" s="35"/>
      <c r="G1" s="35"/>
      <c r="H1" s="35"/>
      <c r="I1" s="35"/>
      <c r="J1" s="35"/>
    </row>
    <row r="2" spans="1:10" ht="34.049999999999997" customHeight="1">
      <c r="A2" s="35"/>
      <c r="B2" s="35"/>
      <c r="C2" s="35"/>
      <c r="D2" s="35"/>
      <c r="E2" s="35"/>
      <c r="F2" s="35"/>
      <c r="G2" s="35"/>
      <c r="H2" s="35"/>
      <c r="I2" s="35"/>
      <c r="J2" s="35"/>
    </row>
    <row r="3" spans="1:10" ht="25.05" customHeight="1">
      <c r="A3" s="33" t="s">
        <v>139</v>
      </c>
      <c r="B3" s="33"/>
      <c r="C3" s="33"/>
      <c r="D3" s="33"/>
      <c r="E3" s="33"/>
      <c r="F3" s="33"/>
      <c r="G3" s="33"/>
      <c r="H3" s="33"/>
      <c r="I3" s="33"/>
      <c r="J3" s="33"/>
    </row>
    <row r="5" spans="1:10" ht="25.05" customHeight="1">
      <c r="A5" s="36" t="s">
        <v>140</v>
      </c>
      <c r="B5" s="36"/>
      <c r="C5" s="27" t="str">
        <f>IF(入力_基本・箱!B5="","",入力_基本・箱!B5)</f>
        <v>PL-SAMPLE-2026-001</v>
      </c>
      <c r="D5" s="27"/>
      <c r="E5" s="27"/>
      <c r="F5" s="36" t="s">
        <v>141</v>
      </c>
      <c r="G5" s="36"/>
      <c r="H5" s="37">
        <f>IF(入力_基本・箱!E5="","",入力_基本・箱!E5)</f>
        <v>46326</v>
      </c>
      <c r="I5" s="27"/>
      <c r="J5" s="27"/>
    </row>
    <row r="6" spans="1:10" ht="25.05" customHeight="1">
      <c r="A6" s="36" t="s">
        <v>142</v>
      </c>
      <c r="B6" s="36"/>
      <c r="C6" s="27" t="str">
        <f>IF(入力_基本・箱!B6="","",入力_基本・箱!B6)</f>
        <v>EXAMPLE EXPORT CO., LTD.</v>
      </c>
      <c r="D6" s="27"/>
      <c r="E6" s="27"/>
      <c r="F6" s="36" t="s">
        <v>143</v>
      </c>
      <c r="G6" s="36"/>
      <c r="H6" s="27" t="str">
        <f>IF(入力_基本・箱!E6="","",入力_基本・箱!E6)</f>
        <v>SAMPLE IMPORTS PTE. LTD.</v>
      </c>
      <c r="I6" s="27"/>
      <c r="J6" s="27"/>
    </row>
    <row r="7" spans="1:10" ht="25.05" customHeight="1">
      <c r="A7" s="36" t="s">
        <v>144</v>
      </c>
      <c r="B7" s="36"/>
      <c r="C7" s="27" t="str">
        <f>IF(入力_基本・箱!B7="","",入力_基本・箱!B7)</f>
        <v>1-2-3 Example, Tokyo, Japan</v>
      </c>
      <c r="D7" s="27"/>
      <c r="E7" s="27"/>
      <c r="F7" s="36" t="s">
        <v>145</v>
      </c>
      <c r="G7" s="36"/>
      <c r="H7" s="27" t="str">
        <f>IF(入力_基本・箱!E7="","",入力_基本・箱!E7)</f>
        <v>8 Sample Road, Singapore</v>
      </c>
      <c r="I7" s="27"/>
      <c r="J7" s="27"/>
    </row>
    <row r="8" spans="1:10" ht="25.05" customHeight="1">
      <c r="A8" s="36" t="s">
        <v>146</v>
      </c>
      <c r="B8" s="36"/>
      <c r="C8" s="27" t="str">
        <f>IF(入力_基本・箱!H5="","",入力_基本・箱!H5)</f>
        <v>INV-SAMPLE-2026-001</v>
      </c>
      <c r="D8" s="27"/>
      <c r="E8" s="27"/>
      <c r="F8" s="36" t="s">
        <v>147</v>
      </c>
      <c r="G8" s="36"/>
      <c r="H8" s="27" t="str">
        <f>IF(入力_基本・箱!H6="","",入力_基本・箱!H6)</f>
        <v>PO-SAMPLE-001</v>
      </c>
      <c r="I8" s="27"/>
      <c r="J8" s="27"/>
    </row>
    <row r="9" spans="1:10" ht="25.05" customHeight="1">
      <c r="A9" s="36" t="s">
        <v>148</v>
      </c>
      <c r="B9" s="36"/>
      <c r="C9" s="27" t="str">
        <f>IF(入力_基本・箱!B8="","",入力_基本・箱!B8)</f>
        <v>TOKYO, JAPAN</v>
      </c>
      <c r="D9" s="27"/>
      <c r="E9" s="27"/>
      <c r="F9" s="36" t="s">
        <v>149</v>
      </c>
      <c r="G9" s="36"/>
      <c r="H9" s="27" t="str">
        <f>IF(入力_基本・箱!E8="","",入力_基本・箱!E8)</f>
        <v>SINGAPORE</v>
      </c>
      <c r="I9" s="27"/>
      <c r="J9" s="27"/>
    </row>
    <row r="10" spans="1:10" ht="25.05" customHeight="1">
      <c r="A10" s="36" t="s">
        <v>150</v>
      </c>
      <c r="B10" s="36"/>
      <c r="C10" s="27" t="str">
        <f>IF(入力_基本・箱!H8="","",入力_基本・箱!H8)</f>
        <v>SEA</v>
      </c>
      <c r="D10" s="27"/>
      <c r="E10" s="27"/>
      <c r="F10" s="36" t="s">
        <v>151</v>
      </c>
      <c r="G10" s="36"/>
      <c r="H10" s="27" t="str">
        <f>IF(入力_基本・箱!B9="","",入力_基本・箱!B9)</f>
        <v>SINGAPORE</v>
      </c>
      <c r="I10" s="27"/>
      <c r="J10" s="27"/>
    </row>
    <row r="11" spans="1:10" ht="25.05" customHeight="1">
      <c r="A11" s="36" t="s">
        <v>152</v>
      </c>
      <c r="B11" s="36"/>
      <c r="C11" s="27" t="str">
        <f>IF(入力_基本・箱!E9="","",入力_基本・箱!E9)</f>
        <v>CASE NO. 1-3</v>
      </c>
      <c r="D11" s="27"/>
      <c r="E11" s="27"/>
      <c r="F11" s="36" t="s">
        <v>153</v>
      </c>
      <c r="G11" s="36"/>
      <c r="H11" s="27" t="str">
        <f>IF(入力_基本・箱!H9="","",入力_基本・箱!H9)</f>
        <v>BOOKING: SAMPLE ONLY</v>
      </c>
      <c r="I11" s="27"/>
      <c r="J11" s="27"/>
    </row>
    <row r="12" spans="1:10" ht="25.05" customHeight="1">
      <c r="A12" s="28" t="s">
        <v>154</v>
      </c>
      <c r="B12" s="28"/>
      <c r="C12" s="28"/>
      <c r="D12" s="28"/>
      <c r="E12" s="28"/>
      <c r="F12" s="28"/>
      <c r="G12" s="28"/>
      <c r="H12" s="28"/>
      <c r="I12" s="28"/>
      <c r="J12" s="28"/>
    </row>
    <row r="13" spans="1:10" ht="37.049999999999997" customHeight="1">
      <c r="A13" s="5" t="s">
        <v>155</v>
      </c>
      <c r="B13" s="5" t="s">
        <v>156</v>
      </c>
      <c r="C13" s="5" t="s">
        <v>157</v>
      </c>
      <c r="D13" s="5" t="s">
        <v>158</v>
      </c>
      <c r="E13" s="5" t="s">
        <v>159</v>
      </c>
      <c r="F13" s="5" t="s">
        <v>160</v>
      </c>
      <c r="G13" s="5" t="s">
        <v>161</v>
      </c>
      <c r="H13" s="5" t="s">
        <v>125</v>
      </c>
      <c r="I13" s="5" t="s">
        <v>152</v>
      </c>
      <c r="J13" s="5" t="s">
        <v>162</v>
      </c>
    </row>
    <row r="14" spans="1:10">
      <c r="A14" s="6" t="str">
        <f>IF(入力_基本・箱!$A15="","",入力_基本・箱!A15)</f>
        <v>C/No. 1</v>
      </c>
      <c r="B14" s="6" t="str">
        <f>IF(入力_基本・箱!$A15="","",IF(入力_基本・箱!B15="CARTON","段ボール箱",IF(入力_基本・箱!B15="PALLET","パレット",IF(入力_基本・箱!B15="CRATE","木箱",IF(入力_基本・箱!B15="CASE","ケース",IF(入力_基本・箱!B15="BAG","袋",IF(入力_基本・箱!B15="OTHER","その他",入力_基本・箱!B15)))))))</f>
        <v>段ボール箱</v>
      </c>
      <c r="C14" s="15">
        <f>IF(入力_基本・箱!$A15="","",入力_基本・箱!C15)</f>
        <v>40</v>
      </c>
      <c r="D14" s="15">
        <f>IF(入力_基本・箱!$A15="","",入力_基本・箱!D15)</f>
        <v>30</v>
      </c>
      <c r="E14" s="15">
        <f>IF(入力_基本・箱!$A15="","",入力_基本・箱!E15)</f>
        <v>25</v>
      </c>
      <c r="F14" s="9">
        <f>IF(入力_基本・箱!$A15="","",入力_基本・箱!F15)</f>
        <v>8</v>
      </c>
      <c r="G14" s="9">
        <f>IF(入力_基本・箱!$A15="","",入力_基本・箱!G15)</f>
        <v>9</v>
      </c>
      <c r="H14" s="18">
        <f>IF(入力_基本・箱!$A15="","",入力_基本・箱!H15)</f>
        <v>0.03</v>
      </c>
      <c r="I14" s="6" t="str">
        <f>IF(入力_基本・箱!$A15="","",入力_基本・箱!I15)</f>
        <v>SAMPLE / 1 OF 3</v>
      </c>
      <c r="J14" s="6" t="str">
        <f>IF(入力_基本・箱!$A15="","",IF(入力_基本・箱!L15&lt;&gt;"",入力_基本・箱!L15,入力_基本・箱!J15))</f>
        <v>1箱目（3箱中）</v>
      </c>
    </row>
    <row r="15" spans="1:10">
      <c r="A15" t="str">
        <f>IF(入力_基本・箱!$A16="","",入力_基本・箱!A16)</f>
        <v>C/No. 2</v>
      </c>
      <c r="B15" t="str">
        <f>IF(入力_基本・箱!$A16="","",IF(入力_基本・箱!B16="CARTON","段ボール箱",IF(入力_基本・箱!B16="PALLET","パレット",IF(入力_基本・箱!B16="CRATE","木箱",IF(入力_基本・箱!B16="CASE","ケース",IF(入力_基本・箱!B16="BAG","袋",IF(入力_基本・箱!B16="OTHER","その他",入力_基本・箱!B16)))))))</f>
        <v>段ボール箱</v>
      </c>
      <c r="C15" s="16">
        <f>IF(入力_基本・箱!$A16="","",入力_基本・箱!C16)</f>
        <v>40</v>
      </c>
      <c r="D15" s="16">
        <f>IF(入力_基本・箱!$A16="","",入力_基本・箱!D16)</f>
        <v>30</v>
      </c>
      <c r="E15" s="16">
        <f>IF(入力_基本・箱!$A16="","",入力_基本・箱!E16)</f>
        <v>35</v>
      </c>
      <c r="F15" s="7">
        <f>IF(入力_基本・箱!$A16="","",入力_基本・箱!F16)</f>
        <v>7</v>
      </c>
      <c r="G15" s="7">
        <f>IF(入力_基本・箱!$A16="","",入力_基本・箱!G16)</f>
        <v>8.1999999999999993</v>
      </c>
      <c r="H15" s="19">
        <f>IF(入力_基本・箱!$A16="","",入力_基本・箱!H16)</f>
        <v>4.2000000000000003E-2</v>
      </c>
      <c r="I15" t="str">
        <f>IF(入力_基本・箱!$A16="","",入力_基本・箱!I16)</f>
        <v>SAMPLE / 2 OF 3</v>
      </c>
      <c r="J15" t="str">
        <f>IF(入力_基本・箱!$A16="","",IF(入力_基本・箱!L16&lt;&gt;"",入力_基本・箱!L16,入力_基本・箱!J16))</f>
        <v>複数商品が混載</v>
      </c>
    </row>
    <row r="16" spans="1:10">
      <c r="A16" s="6" t="str">
        <f>IF(入力_基本・箱!$A17="","",入力_基本・箱!A17)</f>
        <v>C/No. 3</v>
      </c>
      <c r="B16" s="6" t="str">
        <f>IF(入力_基本・箱!$A17="","",IF(入力_基本・箱!B17="CARTON","段ボール箱",IF(入力_基本・箱!B17="PALLET","パレット",IF(入力_基本・箱!B17="CRATE","木箱",IF(入力_基本・箱!B17="CASE","ケース",IF(入力_基本・箱!B17="BAG","袋",IF(入力_基本・箱!B17="OTHER","その他",入力_基本・箱!B17)))))))</f>
        <v>段ボール箱</v>
      </c>
      <c r="C16" s="15">
        <f>IF(入力_基本・箱!$A17="","",入力_基本・箱!C17)</f>
        <v>40</v>
      </c>
      <c r="D16" s="15">
        <f>IF(入力_基本・箱!$A17="","",入力_基本・箱!D17)</f>
        <v>30</v>
      </c>
      <c r="E16" s="15">
        <f>IF(入力_基本・箱!$A17="","",入力_基本・箱!E17)</f>
        <v>25</v>
      </c>
      <c r="F16" s="9">
        <f>IF(入力_基本・箱!$A17="","",入力_基本・箱!F17)</f>
        <v>9</v>
      </c>
      <c r="G16" s="9">
        <f>IF(入力_基本・箱!$A17="","",入力_基本・箱!G17)</f>
        <v>10.5</v>
      </c>
      <c r="H16" s="18">
        <f>IF(入力_基本・箱!$A17="","",入力_基本・箱!H17)</f>
        <v>0.03</v>
      </c>
      <c r="I16" s="6" t="str">
        <f>IF(入力_基本・箱!$A17="","",入力_基本・箱!I17)</f>
        <v>SAMPLE / 3 OF 3</v>
      </c>
      <c r="J16" s="6" t="str">
        <f>IF(入力_基本・箱!$A17="","",IF(入力_基本・箱!L17&lt;&gt;"",入力_基本・箱!L17,入力_基本・箱!J17))</f>
        <v>3箱目（3箱中）</v>
      </c>
    </row>
    <row r="17" spans="1:10">
      <c r="A17" t="str">
        <f>IF(入力_基本・箱!$A18="","",入力_基本・箱!A18)</f>
        <v/>
      </c>
      <c r="B17" t="str">
        <f>IF(入力_基本・箱!$A18="","",IF(入力_基本・箱!B18="CARTON","段ボール箱",IF(入力_基本・箱!B18="PALLET","パレット",IF(入力_基本・箱!B18="CRATE","木箱",IF(入力_基本・箱!B18="CASE","ケース",IF(入力_基本・箱!B18="BAG","袋",IF(入力_基本・箱!B18="OTHER","その他",入力_基本・箱!B18)))))))</f>
        <v/>
      </c>
      <c r="C17" s="16" t="str">
        <f>IF(入力_基本・箱!$A18="","",入力_基本・箱!C18)</f>
        <v/>
      </c>
      <c r="D17" s="16" t="str">
        <f>IF(入力_基本・箱!$A18="","",入力_基本・箱!D18)</f>
        <v/>
      </c>
      <c r="E17" s="16" t="str">
        <f>IF(入力_基本・箱!$A18="","",入力_基本・箱!E18)</f>
        <v/>
      </c>
      <c r="F17" s="7" t="str">
        <f>IF(入力_基本・箱!$A18="","",入力_基本・箱!F18)</f>
        <v/>
      </c>
      <c r="G17" s="7" t="str">
        <f>IF(入力_基本・箱!$A18="","",入力_基本・箱!G18)</f>
        <v/>
      </c>
      <c r="H17" s="19" t="str">
        <f>IF(入力_基本・箱!$A18="","",入力_基本・箱!H18)</f>
        <v/>
      </c>
      <c r="I17" t="str">
        <f>IF(入力_基本・箱!$A18="","",入力_基本・箱!I18)</f>
        <v/>
      </c>
      <c r="J17" t="str">
        <f>IF(入力_基本・箱!$A18="","",IF(入力_基本・箱!L18&lt;&gt;"",入力_基本・箱!L18,入力_基本・箱!J18))</f>
        <v/>
      </c>
    </row>
    <row r="18" spans="1:10">
      <c r="A18" s="6" t="str">
        <f>IF(入力_基本・箱!$A19="","",入力_基本・箱!A19)</f>
        <v/>
      </c>
      <c r="B18" s="6" t="str">
        <f>IF(入力_基本・箱!$A19="","",IF(入力_基本・箱!B19="CARTON","段ボール箱",IF(入力_基本・箱!B19="PALLET","パレット",IF(入力_基本・箱!B19="CRATE","木箱",IF(入力_基本・箱!B19="CASE","ケース",IF(入力_基本・箱!B19="BAG","袋",IF(入力_基本・箱!B19="OTHER","その他",入力_基本・箱!B19)))))))</f>
        <v/>
      </c>
      <c r="C18" s="15" t="str">
        <f>IF(入力_基本・箱!$A19="","",入力_基本・箱!C19)</f>
        <v/>
      </c>
      <c r="D18" s="15" t="str">
        <f>IF(入力_基本・箱!$A19="","",入力_基本・箱!D19)</f>
        <v/>
      </c>
      <c r="E18" s="15" t="str">
        <f>IF(入力_基本・箱!$A19="","",入力_基本・箱!E19)</f>
        <v/>
      </c>
      <c r="F18" s="9" t="str">
        <f>IF(入力_基本・箱!$A19="","",入力_基本・箱!F19)</f>
        <v/>
      </c>
      <c r="G18" s="9" t="str">
        <f>IF(入力_基本・箱!$A19="","",入力_基本・箱!G19)</f>
        <v/>
      </c>
      <c r="H18" s="18" t="str">
        <f>IF(入力_基本・箱!$A19="","",入力_基本・箱!H19)</f>
        <v/>
      </c>
      <c r="I18" s="6" t="str">
        <f>IF(入力_基本・箱!$A19="","",入力_基本・箱!I19)</f>
        <v/>
      </c>
      <c r="J18" s="6" t="str">
        <f>IF(入力_基本・箱!$A19="","",IF(入力_基本・箱!L19&lt;&gt;"",入力_基本・箱!L19,入力_基本・箱!J19))</f>
        <v/>
      </c>
    </row>
    <row r="19" spans="1:10">
      <c r="A19" t="str">
        <f>IF(入力_基本・箱!$A20="","",入力_基本・箱!A20)</f>
        <v/>
      </c>
      <c r="B19" t="str">
        <f>IF(入力_基本・箱!$A20="","",IF(入力_基本・箱!B20="CARTON","段ボール箱",IF(入力_基本・箱!B20="PALLET","パレット",IF(入力_基本・箱!B20="CRATE","木箱",IF(入力_基本・箱!B20="CASE","ケース",IF(入力_基本・箱!B20="BAG","袋",IF(入力_基本・箱!B20="OTHER","その他",入力_基本・箱!B20)))))))</f>
        <v/>
      </c>
      <c r="C19" s="16" t="str">
        <f>IF(入力_基本・箱!$A20="","",入力_基本・箱!C20)</f>
        <v/>
      </c>
      <c r="D19" s="16" t="str">
        <f>IF(入力_基本・箱!$A20="","",入力_基本・箱!D20)</f>
        <v/>
      </c>
      <c r="E19" s="16" t="str">
        <f>IF(入力_基本・箱!$A20="","",入力_基本・箱!E20)</f>
        <v/>
      </c>
      <c r="F19" s="7" t="str">
        <f>IF(入力_基本・箱!$A20="","",入力_基本・箱!F20)</f>
        <v/>
      </c>
      <c r="G19" s="7" t="str">
        <f>IF(入力_基本・箱!$A20="","",入力_基本・箱!G20)</f>
        <v/>
      </c>
      <c r="H19" s="19" t="str">
        <f>IF(入力_基本・箱!$A20="","",入力_基本・箱!H20)</f>
        <v/>
      </c>
      <c r="I19" t="str">
        <f>IF(入力_基本・箱!$A20="","",入力_基本・箱!I20)</f>
        <v/>
      </c>
      <c r="J19" t="str">
        <f>IF(入力_基本・箱!$A20="","",IF(入力_基本・箱!L20&lt;&gt;"",入力_基本・箱!L20,入力_基本・箱!J20))</f>
        <v/>
      </c>
    </row>
    <row r="20" spans="1:10">
      <c r="A20" s="6" t="str">
        <f>IF(入力_基本・箱!$A21="","",入力_基本・箱!A21)</f>
        <v/>
      </c>
      <c r="B20" s="6" t="str">
        <f>IF(入力_基本・箱!$A21="","",IF(入力_基本・箱!B21="CARTON","段ボール箱",IF(入力_基本・箱!B21="PALLET","パレット",IF(入力_基本・箱!B21="CRATE","木箱",IF(入力_基本・箱!B21="CASE","ケース",IF(入力_基本・箱!B21="BAG","袋",IF(入力_基本・箱!B21="OTHER","その他",入力_基本・箱!B21)))))))</f>
        <v/>
      </c>
      <c r="C20" s="15" t="str">
        <f>IF(入力_基本・箱!$A21="","",入力_基本・箱!C21)</f>
        <v/>
      </c>
      <c r="D20" s="15" t="str">
        <f>IF(入力_基本・箱!$A21="","",入力_基本・箱!D21)</f>
        <v/>
      </c>
      <c r="E20" s="15" t="str">
        <f>IF(入力_基本・箱!$A21="","",入力_基本・箱!E21)</f>
        <v/>
      </c>
      <c r="F20" s="9" t="str">
        <f>IF(入力_基本・箱!$A21="","",入力_基本・箱!F21)</f>
        <v/>
      </c>
      <c r="G20" s="9" t="str">
        <f>IF(入力_基本・箱!$A21="","",入力_基本・箱!G21)</f>
        <v/>
      </c>
      <c r="H20" s="18" t="str">
        <f>IF(入力_基本・箱!$A21="","",入力_基本・箱!H21)</f>
        <v/>
      </c>
      <c r="I20" s="6" t="str">
        <f>IF(入力_基本・箱!$A21="","",入力_基本・箱!I21)</f>
        <v/>
      </c>
      <c r="J20" s="6" t="str">
        <f>IF(入力_基本・箱!$A21="","",IF(入力_基本・箱!L21&lt;&gt;"",入力_基本・箱!L21,入力_基本・箱!J21))</f>
        <v/>
      </c>
    </row>
    <row r="21" spans="1:10">
      <c r="A21" t="str">
        <f>IF(入力_基本・箱!$A22="","",入力_基本・箱!A22)</f>
        <v/>
      </c>
      <c r="B21" t="str">
        <f>IF(入力_基本・箱!$A22="","",IF(入力_基本・箱!B22="CARTON","段ボール箱",IF(入力_基本・箱!B22="PALLET","パレット",IF(入力_基本・箱!B22="CRATE","木箱",IF(入力_基本・箱!B22="CASE","ケース",IF(入力_基本・箱!B22="BAG","袋",IF(入力_基本・箱!B22="OTHER","その他",入力_基本・箱!B22)))))))</f>
        <v/>
      </c>
      <c r="C21" s="16" t="str">
        <f>IF(入力_基本・箱!$A22="","",入力_基本・箱!C22)</f>
        <v/>
      </c>
      <c r="D21" s="16" t="str">
        <f>IF(入力_基本・箱!$A22="","",入力_基本・箱!D22)</f>
        <v/>
      </c>
      <c r="E21" s="16" t="str">
        <f>IF(入力_基本・箱!$A22="","",入力_基本・箱!E22)</f>
        <v/>
      </c>
      <c r="F21" s="7" t="str">
        <f>IF(入力_基本・箱!$A22="","",入力_基本・箱!F22)</f>
        <v/>
      </c>
      <c r="G21" s="7" t="str">
        <f>IF(入力_基本・箱!$A22="","",入力_基本・箱!G22)</f>
        <v/>
      </c>
      <c r="H21" s="19" t="str">
        <f>IF(入力_基本・箱!$A22="","",入力_基本・箱!H22)</f>
        <v/>
      </c>
      <c r="I21" t="str">
        <f>IF(入力_基本・箱!$A22="","",入力_基本・箱!I22)</f>
        <v/>
      </c>
      <c r="J21" t="str">
        <f>IF(入力_基本・箱!$A22="","",IF(入力_基本・箱!L22&lt;&gt;"",入力_基本・箱!L22,入力_基本・箱!J22))</f>
        <v/>
      </c>
    </row>
    <row r="22" spans="1:10">
      <c r="A22" s="6" t="str">
        <f>IF(入力_基本・箱!$A23="","",入力_基本・箱!A23)</f>
        <v/>
      </c>
      <c r="B22" s="6" t="str">
        <f>IF(入力_基本・箱!$A23="","",IF(入力_基本・箱!B23="CARTON","段ボール箱",IF(入力_基本・箱!B23="PALLET","パレット",IF(入力_基本・箱!B23="CRATE","木箱",IF(入力_基本・箱!B23="CASE","ケース",IF(入力_基本・箱!B23="BAG","袋",IF(入力_基本・箱!B23="OTHER","その他",入力_基本・箱!B23)))))))</f>
        <v/>
      </c>
      <c r="C22" s="15" t="str">
        <f>IF(入力_基本・箱!$A23="","",入力_基本・箱!C23)</f>
        <v/>
      </c>
      <c r="D22" s="15" t="str">
        <f>IF(入力_基本・箱!$A23="","",入力_基本・箱!D23)</f>
        <v/>
      </c>
      <c r="E22" s="15" t="str">
        <f>IF(入力_基本・箱!$A23="","",入力_基本・箱!E23)</f>
        <v/>
      </c>
      <c r="F22" s="9" t="str">
        <f>IF(入力_基本・箱!$A23="","",入力_基本・箱!F23)</f>
        <v/>
      </c>
      <c r="G22" s="9" t="str">
        <f>IF(入力_基本・箱!$A23="","",入力_基本・箱!G23)</f>
        <v/>
      </c>
      <c r="H22" s="18" t="str">
        <f>IF(入力_基本・箱!$A23="","",入力_基本・箱!H23)</f>
        <v/>
      </c>
      <c r="I22" s="6" t="str">
        <f>IF(入力_基本・箱!$A23="","",入力_基本・箱!I23)</f>
        <v/>
      </c>
      <c r="J22" s="6" t="str">
        <f>IF(入力_基本・箱!$A23="","",IF(入力_基本・箱!L23&lt;&gt;"",入力_基本・箱!L23,入力_基本・箱!J23))</f>
        <v/>
      </c>
    </row>
    <row r="23" spans="1:10">
      <c r="A23" t="str">
        <f>IF(入力_基本・箱!$A24="","",入力_基本・箱!A24)</f>
        <v/>
      </c>
      <c r="B23" t="str">
        <f>IF(入力_基本・箱!$A24="","",IF(入力_基本・箱!B24="CARTON","段ボール箱",IF(入力_基本・箱!B24="PALLET","パレット",IF(入力_基本・箱!B24="CRATE","木箱",IF(入力_基本・箱!B24="CASE","ケース",IF(入力_基本・箱!B24="BAG","袋",IF(入力_基本・箱!B24="OTHER","その他",入力_基本・箱!B24)))))))</f>
        <v/>
      </c>
      <c r="C23" s="16" t="str">
        <f>IF(入力_基本・箱!$A24="","",入力_基本・箱!C24)</f>
        <v/>
      </c>
      <c r="D23" s="16" t="str">
        <f>IF(入力_基本・箱!$A24="","",入力_基本・箱!D24)</f>
        <v/>
      </c>
      <c r="E23" s="16" t="str">
        <f>IF(入力_基本・箱!$A24="","",入力_基本・箱!E24)</f>
        <v/>
      </c>
      <c r="F23" s="7" t="str">
        <f>IF(入力_基本・箱!$A24="","",入力_基本・箱!F24)</f>
        <v/>
      </c>
      <c r="G23" s="7" t="str">
        <f>IF(入力_基本・箱!$A24="","",入力_基本・箱!G24)</f>
        <v/>
      </c>
      <c r="H23" s="19" t="str">
        <f>IF(入力_基本・箱!$A24="","",入力_基本・箱!H24)</f>
        <v/>
      </c>
      <c r="I23" t="str">
        <f>IF(入力_基本・箱!$A24="","",入力_基本・箱!I24)</f>
        <v/>
      </c>
      <c r="J23" t="str">
        <f>IF(入力_基本・箱!$A24="","",IF(入力_基本・箱!L24&lt;&gt;"",入力_基本・箱!L24,入力_基本・箱!J24))</f>
        <v/>
      </c>
    </row>
    <row r="24" spans="1:10">
      <c r="A24" s="6" t="str">
        <f>IF(入力_基本・箱!$A25="","",入力_基本・箱!A25)</f>
        <v/>
      </c>
      <c r="B24" s="6" t="str">
        <f>IF(入力_基本・箱!$A25="","",IF(入力_基本・箱!B25="CARTON","段ボール箱",IF(入力_基本・箱!B25="PALLET","パレット",IF(入力_基本・箱!B25="CRATE","木箱",IF(入力_基本・箱!B25="CASE","ケース",IF(入力_基本・箱!B25="BAG","袋",IF(入力_基本・箱!B25="OTHER","その他",入力_基本・箱!B25)))))))</f>
        <v/>
      </c>
      <c r="C24" s="15" t="str">
        <f>IF(入力_基本・箱!$A25="","",入力_基本・箱!C25)</f>
        <v/>
      </c>
      <c r="D24" s="15" t="str">
        <f>IF(入力_基本・箱!$A25="","",入力_基本・箱!D25)</f>
        <v/>
      </c>
      <c r="E24" s="15" t="str">
        <f>IF(入力_基本・箱!$A25="","",入力_基本・箱!E25)</f>
        <v/>
      </c>
      <c r="F24" s="9" t="str">
        <f>IF(入力_基本・箱!$A25="","",入力_基本・箱!F25)</f>
        <v/>
      </c>
      <c r="G24" s="9" t="str">
        <f>IF(入力_基本・箱!$A25="","",入力_基本・箱!G25)</f>
        <v/>
      </c>
      <c r="H24" s="18" t="str">
        <f>IF(入力_基本・箱!$A25="","",入力_基本・箱!H25)</f>
        <v/>
      </c>
      <c r="I24" s="6" t="str">
        <f>IF(入力_基本・箱!$A25="","",入力_基本・箱!I25)</f>
        <v/>
      </c>
      <c r="J24" s="6" t="str">
        <f>IF(入力_基本・箱!$A25="","",IF(入力_基本・箱!L25&lt;&gt;"",入力_基本・箱!L25,入力_基本・箱!J25))</f>
        <v/>
      </c>
    </row>
    <row r="25" spans="1:10">
      <c r="A25" t="str">
        <f>IF(入力_基本・箱!$A26="","",入力_基本・箱!A26)</f>
        <v/>
      </c>
      <c r="B25" t="str">
        <f>IF(入力_基本・箱!$A26="","",IF(入力_基本・箱!B26="CARTON","段ボール箱",IF(入力_基本・箱!B26="PALLET","パレット",IF(入力_基本・箱!B26="CRATE","木箱",IF(入力_基本・箱!B26="CASE","ケース",IF(入力_基本・箱!B26="BAG","袋",IF(入力_基本・箱!B26="OTHER","その他",入力_基本・箱!B26)))))))</f>
        <v/>
      </c>
      <c r="C25" s="16" t="str">
        <f>IF(入力_基本・箱!$A26="","",入力_基本・箱!C26)</f>
        <v/>
      </c>
      <c r="D25" s="16" t="str">
        <f>IF(入力_基本・箱!$A26="","",入力_基本・箱!D26)</f>
        <v/>
      </c>
      <c r="E25" s="16" t="str">
        <f>IF(入力_基本・箱!$A26="","",入力_基本・箱!E26)</f>
        <v/>
      </c>
      <c r="F25" s="7" t="str">
        <f>IF(入力_基本・箱!$A26="","",入力_基本・箱!F26)</f>
        <v/>
      </c>
      <c r="G25" s="7" t="str">
        <f>IF(入力_基本・箱!$A26="","",入力_基本・箱!G26)</f>
        <v/>
      </c>
      <c r="H25" s="19" t="str">
        <f>IF(入力_基本・箱!$A26="","",入力_基本・箱!H26)</f>
        <v/>
      </c>
      <c r="I25" t="str">
        <f>IF(入力_基本・箱!$A26="","",入力_基本・箱!I26)</f>
        <v/>
      </c>
      <c r="J25" t="str">
        <f>IF(入力_基本・箱!$A26="","",IF(入力_基本・箱!L26&lt;&gt;"",入力_基本・箱!L26,入力_基本・箱!J26))</f>
        <v/>
      </c>
    </row>
    <row r="26" spans="1:10">
      <c r="A26" s="6" t="str">
        <f>IF(入力_基本・箱!$A27="","",入力_基本・箱!A27)</f>
        <v/>
      </c>
      <c r="B26" s="6" t="str">
        <f>IF(入力_基本・箱!$A27="","",IF(入力_基本・箱!B27="CARTON","段ボール箱",IF(入力_基本・箱!B27="PALLET","パレット",IF(入力_基本・箱!B27="CRATE","木箱",IF(入力_基本・箱!B27="CASE","ケース",IF(入力_基本・箱!B27="BAG","袋",IF(入力_基本・箱!B27="OTHER","その他",入力_基本・箱!B27)))))))</f>
        <v/>
      </c>
      <c r="C26" s="15" t="str">
        <f>IF(入力_基本・箱!$A27="","",入力_基本・箱!C27)</f>
        <v/>
      </c>
      <c r="D26" s="15" t="str">
        <f>IF(入力_基本・箱!$A27="","",入力_基本・箱!D27)</f>
        <v/>
      </c>
      <c r="E26" s="15" t="str">
        <f>IF(入力_基本・箱!$A27="","",入力_基本・箱!E27)</f>
        <v/>
      </c>
      <c r="F26" s="9" t="str">
        <f>IF(入力_基本・箱!$A27="","",入力_基本・箱!F27)</f>
        <v/>
      </c>
      <c r="G26" s="9" t="str">
        <f>IF(入力_基本・箱!$A27="","",入力_基本・箱!G27)</f>
        <v/>
      </c>
      <c r="H26" s="18" t="str">
        <f>IF(入力_基本・箱!$A27="","",入力_基本・箱!H27)</f>
        <v/>
      </c>
      <c r="I26" s="6" t="str">
        <f>IF(入力_基本・箱!$A27="","",入力_基本・箱!I27)</f>
        <v/>
      </c>
      <c r="J26" s="6" t="str">
        <f>IF(入力_基本・箱!$A27="","",IF(入力_基本・箱!L27&lt;&gt;"",入力_基本・箱!L27,入力_基本・箱!J27))</f>
        <v/>
      </c>
    </row>
    <row r="27" spans="1:10">
      <c r="A27" t="str">
        <f>IF(入力_基本・箱!$A28="","",入力_基本・箱!A28)</f>
        <v/>
      </c>
      <c r="B27" t="str">
        <f>IF(入力_基本・箱!$A28="","",IF(入力_基本・箱!B28="CARTON","段ボール箱",IF(入力_基本・箱!B28="PALLET","パレット",IF(入力_基本・箱!B28="CRATE","木箱",IF(入力_基本・箱!B28="CASE","ケース",IF(入力_基本・箱!B28="BAG","袋",IF(入力_基本・箱!B28="OTHER","その他",入力_基本・箱!B28)))))))</f>
        <v/>
      </c>
      <c r="C27" s="16" t="str">
        <f>IF(入力_基本・箱!$A28="","",入力_基本・箱!C28)</f>
        <v/>
      </c>
      <c r="D27" s="16" t="str">
        <f>IF(入力_基本・箱!$A28="","",入力_基本・箱!D28)</f>
        <v/>
      </c>
      <c r="E27" s="16" t="str">
        <f>IF(入力_基本・箱!$A28="","",入力_基本・箱!E28)</f>
        <v/>
      </c>
      <c r="F27" s="7" t="str">
        <f>IF(入力_基本・箱!$A28="","",入力_基本・箱!F28)</f>
        <v/>
      </c>
      <c r="G27" s="7" t="str">
        <f>IF(入力_基本・箱!$A28="","",入力_基本・箱!G28)</f>
        <v/>
      </c>
      <c r="H27" s="19" t="str">
        <f>IF(入力_基本・箱!$A28="","",入力_基本・箱!H28)</f>
        <v/>
      </c>
      <c r="I27" t="str">
        <f>IF(入力_基本・箱!$A28="","",入力_基本・箱!I28)</f>
        <v/>
      </c>
      <c r="J27" t="str">
        <f>IF(入力_基本・箱!$A28="","",IF(入力_基本・箱!L28&lt;&gt;"",入力_基本・箱!L28,入力_基本・箱!J28))</f>
        <v/>
      </c>
    </row>
    <row r="28" spans="1:10">
      <c r="A28" s="6" t="str">
        <f>IF(入力_基本・箱!$A29="","",入力_基本・箱!A29)</f>
        <v/>
      </c>
      <c r="B28" s="6" t="str">
        <f>IF(入力_基本・箱!$A29="","",IF(入力_基本・箱!B29="CARTON","段ボール箱",IF(入力_基本・箱!B29="PALLET","パレット",IF(入力_基本・箱!B29="CRATE","木箱",IF(入力_基本・箱!B29="CASE","ケース",IF(入力_基本・箱!B29="BAG","袋",IF(入力_基本・箱!B29="OTHER","その他",入力_基本・箱!B29)))))))</f>
        <v/>
      </c>
      <c r="C28" s="15" t="str">
        <f>IF(入力_基本・箱!$A29="","",入力_基本・箱!C29)</f>
        <v/>
      </c>
      <c r="D28" s="15" t="str">
        <f>IF(入力_基本・箱!$A29="","",入力_基本・箱!D29)</f>
        <v/>
      </c>
      <c r="E28" s="15" t="str">
        <f>IF(入力_基本・箱!$A29="","",入力_基本・箱!E29)</f>
        <v/>
      </c>
      <c r="F28" s="9" t="str">
        <f>IF(入力_基本・箱!$A29="","",入力_基本・箱!F29)</f>
        <v/>
      </c>
      <c r="G28" s="9" t="str">
        <f>IF(入力_基本・箱!$A29="","",入力_基本・箱!G29)</f>
        <v/>
      </c>
      <c r="H28" s="18" t="str">
        <f>IF(入力_基本・箱!$A29="","",入力_基本・箱!H29)</f>
        <v/>
      </c>
      <c r="I28" s="6" t="str">
        <f>IF(入力_基本・箱!$A29="","",入力_基本・箱!I29)</f>
        <v/>
      </c>
      <c r="J28" s="6" t="str">
        <f>IF(入力_基本・箱!$A29="","",IF(入力_基本・箱!L29&lt;&gt;"",入力_基本・箱!L29,入力_基本・箱!J29))</f>
        <v/>
      </c>
    </row>
    <row r="29" spans="1:10" ht="25.95" customHeight="1">
      <c r="A29" s="12" t="s">
        <v>163</v>
      </c>
      <c r="B29" s="12">
        <f>IF(COUNTA(入力_基本・箱!A15:A29)=0,"",COUNTA(入力_基本・箱!A15:A29))</f>
        <v>3</v>
      </c>
      <c r="C29" s="12"/>
      <c r="D29" s="12"/>
      <c r="E29" s="12"/>
      <c r="F29" s="17">
        <f>SUM(F14:F28)</f>
        <v>24</v>
      </c>
      <c r="G29" s="17">
        <f>SUM(G14:G28)</f>
        <v>27.7</v>
      </c>
      <c r="H29" s="20">
        <f>SUM(H14:H28)</f>
        <v>0.10200000000000001</v>
      </c>
      <c r="I29" s="12"/>
      <c r="J29" s="12"/>
    </row>
    <row r="31" spans="1:10" ht="25.05" customHeight="1">
      <c r="A31" s="28" t="s">
        <v>164</v>
      </c>
      <c r="B31" s="28"/>
      <c r="C31" s="28"/>
      <c r="D31" s="28"/>
      <c r="E31" s="28"/>
      <c r="F31" s="28"/>
      <c r="G31" s="28"/>
      <c r="H31" s="28"/>
      <c r="I31" s="28"/>
      <c r="J31" s="28"/>
    </row>
    <row r="32" spans="1:10" ht="37.049999999999997" customHeight="1">
      <c r="A32" s="5" t="s">
        <v>155</v>
      </c>
      <c r="B32" s="5" t="s">
        <v>165</v>
      </c>
      <c r="C32" s="5" t="s">
        <v>95</v>
      </c>
      <c r="D32" s="5" t="s">
        <v>166</v>
      </c>
      <c r="E32" s="5" t="s">
        <v>167</v>
      </c>
      <c r="F32" s="5" t="s">
        <v>168</v>
      </c>
      <c r="G32" s="5" t="s">
        <v>160</v>
      </c>
      <c r="H32" s="5" t="s">
        <v>169</v>
      </c>
      <c r="I32" s="5" t="s">
        <v>170</v>
      </c>
      <c r="J32" s="5" t="s">
        <v>162</v>
      </c>
    </row>
    <row r="33" spans="1:10">
      <c r="A33" t="str">
        <f>IF(入力_商品明細!$A8="","",入力_商品明細!A8)</f>
        <v>C/No. 1</v>
      </c>
      <c r="B33" t="str">
        <f>IF(入力_商品明細!$A8="","",入力_商品明細!B8)</f>
        <v>A-001</v>
      </c>
      <c r="C33" t="str">
        <f>IF(入力_商品明細!$A8="","",入力_商品明細!D8)</f>
        <v>鋼製締結具セット</v>
      </c>
      <c r="D33" s="21">
        <f>IF(入力_商品明細!$A8="","",入力_商品明細!E8)</f>
        <v>20</v>
      </c>
      <c r="E33" t="str">
        <f>IF(入力_商品明細!$A8="","",IF(入力_商品明細!F8="PCS","個",IF(入力_商品明細!F8="SET","セット",IF(入力_商品明細!F8="PAIR","組",IF(入力_商品明細!F8="BOX","箱",IF(入力_商品明細!F8="ROLL","巻",IF(入力_商品明細!F8="BAG","袋",入力_商品明細!F8)))))))</f>
        <v>個</v>
      </c>
      <c r="F33" s="7">
        <f>IF(入力_商品明細!$A8="","",入力_商品明細!G8)</f>
        <v>0.4</v>
      </c>
      <c r="G33" s="7">
        <f>IF(入力_商品明細!$A8="","",入力_商品明細!H8)</f>
        <v>8</v>
      </c>
      <c r="H33" t="str">
        <f>IF(入力_商品明細!$A8="","",IF(入力_商品明細!I8="JAPAN","日本",入力_商品明細!I8))</f>
        <v>日本</v>
      </c>
      <c r="I33" t="str">
        <f>IF(入力_商品明細!$A8="","",入力_商品明細!J8)</f>
        <v>L-001</v>
      </c>
      <c r="J33" t="str">
        <f>IF(入力_商品明細!$A8="","",IF(入力_商品明細!M8&lt;&gt;"",入力_商品明細!M8,入力_商品明細!K8))</f>
        <v>見本商品</v>
      </c>
    </row>
    <row r="34" spans="1:10">
      <c r="A34" s="6" t="str">
        <f>IF(入力_商品明細!$A9="","",入力_商品明細!A9)</f>
        <v>C/No. 2</v>
      </c>
      <c r="B34" s="6" t="str">
        <f>IF(入力_商品明細!$A9="","",入力_商品明細!B9)</f>
        <v>A-001</v>
      </c>
      <c r="C34" s="6" t="str">
        <f>IF(入力_商品明細!$A9="","",入力_商品明細!D9)</f>
        <v>鋼製締結具セット</v>
      </c>
      <c r="D34" s="22">
        <f>IF(入力_商品明細!$A9="","",入力_商品明細!E9)</f>
        <v>10</v>
      </c>
      <c r="E34" s="6" t="str">
        <f>IF(入力_商品明細!$A9="","",IF(入力_商品明細!F9="PCS","個",IF(入力_商品明細!F9="SET","セット",IF(入力_商品明細!F9="PAIR","組",IF(入力_商品明細!F9="BOX","箱",IF(入力_商品明細!F9="ROLL","巻",IF(入力_商品明細!F9="BAG","袋",入力_商品明細!F9)))))))</f>
        <v>個</v>
      </c>
      <c r="F34" s="9">
        <f>IF(入力_商品明細!$A9="","",入力_商品明細!G9)</f>
        <v>0.4</v>
      </c>
      <c r="G34" s="9">
        <f>IF(入力_商品明細!$A9="","",入力_商品明細!H9)</f>
        <v>4</v>
      </c>
      <c r="H34" s="6" t="str">
        <f>IF(入力_商品明細!$A9="","",IF(入力_商品明細!I9="JAPAN","日本",入力_商品明細!I9))</f>
        <v>日本</v>
      </c>
      <c r="I34" s="6" t="str">
        <f>IF(入力_商品明細!$A9="","",入力_商品明細!J9)</f>
        <v>L-001</v>
      </c>
      <c r="J34" s="6" t="str">
        <f>IF(入力_商品明細!$A9="","",IF(入力_商品明細!M9&lt;&gt;"",入力_商品明細!M9,入力_商品明細!K9))</f>
        <v>混載箱</v>
      </c>
    </row>
    <row r="35" spans="1:10">
      <c r="A35" t="str">
        <f>IF(入力_商品明細!$A10="","",入力_商品明細!A10)</f>
        <v>C/No. 2</v>
      </c>
      <c r="B35" t="str">
        <f>IF(入力_商品明細!$A10="","",入力_商品明細!B10)</f>
        <v>B-002</v>
      </c>
      <c r="C35" t="str">
        <f>IF(入力_商品明細!$A10="","",入力_商品明細!D10)</f>
        <v>ゴム製マウントパッド</v>
      </c>
      <c r="D35" s="21">
        <f>IF(入力_商品明細!$A10="","",入力_商品明細!E10)</f>
        <v>5</v>
      </c>
      <c r="E35" t="str">
        <f>IF(入力_商品明細!$A10="","",IF(入力_商品明細!F10="PCS","個",IF(入力_商品明細!F10="SET","セット",IF(入力_商品明細!F10="PAIR","組",IF(入力_商品明細!F10="BOX","箱",IF(入力_商品明細!F10="ROLL","巻",IF(入力_商品明細!F10="BAG","袋",入力_商品明細!F10)))))))</f>
        <v>個</v>
      </c>
      <c r="F35" s="7">
        <f>IF(入力_商品明細!$A10="","",入力_商品明細!G10)</f>
        <v>0.6</v>
      </c>
      <c r="G35" s="7">
        <f>IF(入力_商品明細!$A10="","",入力_商品明細!H10)</f>
        <v>3</v>
      </c>
      <c r="H35" t="str">
        <f>IF(入力_商品明細!$A10="","",IF(入力_商品明細!I10="JAPAN","日本",入力_商品明細!I10))</f>
        <v>日本</v>
      </c>
      <c r="I35" t="str">
        <f>IF(入力_商品明細!$A10="","",入力_商品明細!J10)</f>
        <v>L-002</v>
      </c>
      <c r="J35" t="str">
        <f>IF(入力_商品明細!$A10="","",IF(入力_商品明細!M10&lt;&gt;"",入力_商品明細!M10,入力_商品明細!K10))</f>
        <v>混載箱</v>
      </c>
    </row>
    <row r="36" spans="1:10">
      <c r="A36" s="6" t="str">
        <f>IF(入力_商品明細!$A11="","",入力_商品明細!A11)</f>
        <v>C/No. 3</v>
      </c>
      <c r="B36" s="6" t="str">
        <f>IF(入力_商品明細!$A11="","",入力_商品明細!B11)</f>
        <v>B-002</v>
      </c>
      <c r="C36" s="6" t="str">
        <f>IF(入力_商品明細!$A11="","",入力_商品明細!D11)</f>
        <v>ゴム製マウントパッド</v>
      </c>
      <c r="D36" s="22">
        <f>IF(入力_商品明細!$A11="","",入力_商品明細!E11)</f>
        <v>15</v>
      </c>
      <c r="E36" s="6" t="str">
        <f>IF(入力_商品明細!$A11="","",IF(入力_商品明細!F11="PCS","個",IF(入力_商品明細!F11="SET","セット",IF(入力_商品明細!F11="PAIR","組",IF(入力_商品明細!F11="BOX","箱",IF(入力_商品明細!F11="ROLL","巻",IF(入力_商品明細!F11="BAG","袋",入力_商品明細!F11)))))))</f>
        <v>個</v>
      </c>
      <c r="F36" s="9">
        <f>IF(入力_商品明細!$A11="","",入力_商品明細!G11)</f>
        <v>0.6</v>
      </c>
      <c r="G36" s="9">
        <f>IF(入力_商品明細!$A11="","",入力_商品明細!H11)</f>
        <v>9</v>
      </c>
      <c r="H36" s="6" t="str">
        <f>IF(入力_商品明細!$A11="","",IF(入力_商品明細!I11="JAPAN","日本",入力_商品明細!I11))</f>
        <v>日本</v>
      </c>
      <c r="I36" s="6" t="str">
        <f>IF(入力_商品明細!$A11="","",入力_商品明細!J11)</f>
        <v>L-002</v>
      </c>
      <c r="J36" s="6" t="str">
        <f>IF(入力_商品明細!$A11="","",IF(入力_商品明細!M11&lt;&gt;"",入力_商品明細!M11,入力_商品明細!K11))</f>
        <v>見本商品</v>
      </c>
    </row>
    <row r="37" spans="1:10">
      <c r="A37" t="str">
        <f>IF(入力_商品明細!$A12="","",入力_商品明細!A12)</f>
        <v/>
      </c>
      <c r="B37" t="str">
        <f>IF(入力_商品明細!$A12="","",入力_商品明細!B12)</f>
        <v/>
      </c>
      <c r="C37" t="str">
        <f>IF(入力_商品明細!$A12="","",入力_商品明細!D12)</f>
        <v/>
      </c>
      <c r="D37" s="21" t="str">
        <f>IF(入力_商品明細!$A12="","",入力_商品明細!E12)</f>
        <v/>
      </c>
      <c r="E37" t="str">
        <f>IF(入力_商品明細!$A12="","",IF(入力_商品明細!F12="PCS","個",IF(入力_商品明細!F12="SET","セット",IF(入力_商品明細!F12="PAIR","組",IF(入力_商品明細!F12="BOX","箱",IF(入力_商品明細!F12="ROLL","巻",IF(入力_商品明細!F12="BAG","袋",入力_商品明細!F12)))))))</f>
        <v/>
      </c>
      <c r="F37" s="7" t="str">
        <f>IF(入力_商品明細!$A12="","",入力_商品明細!G12)</f>
        <v/>
      </c>
      <c r="G37" s="7" t="str">
        <f>IF(入力_商品明細!$A12="","",入力_商品明細!H12)</f>
        <v/>
      </c>
      <c r="H37" t="str">
        <f>IF(入力_商品明細!$A12="","",IF(入力_商品明細!I12="JAPAN","日本",入力_商品明細!I12))</f>
        <v/>
      </c>
      <c r="I37" t="str">
        <f>IF(入力_商品明細!$A12="","",入力_商品明細!J12)</f>
        <v/>
      </c>
      <c r="J37" t="str">
        <f>IF(入力_商品明細!$A12="","",IF(入力_商品明細!M12&lt;&gt;"",入力_商品明細!M12,入力_商品明細!K12))</f>
        <v/>
      </c>
    </row>
    <row r="38" spans="1:10">
      <c r="A38" s="6" t="str">
        <f>IF(入力_商品明細!$A13="","",入力_商品明細!A13)</f>
        <v/>
      </c>
      <c r="B38" s="6" t="str">
        <f>IF(入力_商品明細!$A13="","",入力_商品明細!B13)</f>
        <v/>
      </c>
      <c r="C38" s="6" t="str">
        <f>IF(入力_商品明細!$A13="","",入力_商品明細!D13)</f>
        <v/>
      </c>
      <c r="D38" s="22" t="str">
        <f>IF(入力_商品明細!$A13="","",入力_商品明細!E13)</f>
        <v/>
      </c>
      <c r="E38" s="6" t="str">
        <f>IF(入力_商品明細!$A13="","",IF(入力_商品明細!F13="PCS","個",IF(入力_商品明細!F13="SET","セット",IF(入力_商品明細!F13="PAIR","組",IF(入力_商品明細!F13="BOX","箱",IF(入力_商品明細!F13="ROLL","巻",IF(入力_商品明細!F13="BAG","袋",入力_商品明細!F13)))))))</f>
        <v/>
      </c>
      <c r="F38" s="9" t="str">
        <f>IF(入力_商品明細!$A13="","",入力_商品明細!G13)</f>
        <v/>
      </c>
      <c r="G38" s="9" t="str">
        <f>IF(入力_商品明細!$A13="","",入力_商品明細!H13)</f>
        <v/>
      </c>
      <c r="H38" s="6" t="str">
        <f>IF(入力_商品明細!$A13="","",IF(入力_商品明細!I13="JAPAN","日本",入力_商品明細!I13))</f>
        <v/>
      </c>
      <c r="I38" s="6" t="str">
        <f>IF(入力_商品明細!$A13="","",入力_商品明細!J13)</f>
        <v/>
      </c>
      <c r="J38" s="6" t="str">
        <f>IF(入力_商品明細!$A13="","",IF(入力_商品明細!M13&lt;&gt;"",入力_商品明細!M13,入力_商品明細!K13))</f>
        <v/>
      </c>
    </row>
    <row r="39" spans="1:10">
      <c r="A39" t="str">
        <f>IF(入力_商品明細!$A14="","",入力_商品明細!A14)</f>
        <v/>
      </c>
      <c r="B39" t="str">
        <f>IF(入力_商品明細!$A14="","",入力_商品明細!B14)</f>
        <v/>
      </c>
      <c r="C39" t="str">
        <f>IF(入力_商品明細!$A14="","",入力_商品明細!D14)</f>
        <v/>
      </c>
      <c r="D39" s="21" t="str">
        <f>IF(入力_商品明細!$A14="","",入力_商品明細!E14)</f>
        <v/>
      </c>
      <c r="E39" t="str">
        <f>IF(入力_商品明細!$A14="","",IF(入力_商品明細!F14="PCS","個",IF(入力_商品明細!F14="SET","セット",IF(入力_商品明細!F14="PAIR","組",IF(入力_商品明細!F14="BOX","箱",IF(入力_商品明細!F14="ROLL","巻",IF(入力_商品明細!F14="BAG","袋",入力_商品明細!F14)))))))</f>
        <v/>
      </c>
      <c r="F39" s="7" t="str">
        <f>IF(入力_商品明細!$A14="","",入力_商品明細!G14)</f>
        <v/>
      </c>
      <c r="G39" s="7" t="str">
        <f>IF(入力_商品明細!$A14="","",入力_商品明細!H14)</f>
        <v/>
      </c>
      <c r="H39" t="str">
        <f>IF(入力_商品明細!$A14="","",IF(入力_商品明細!I14="JAPAN","日本",入力_商品明細!I14))</f>
        <v/>
      </c>
      <c r="I39" t="str">
        <f>IF(入力_商品明細!$A14="","",入力_商品明細!J14)</f>
        <v/>
      </c>
      <c r="J39" t="str">
        <f>IF(入力_商品明細!$A14="","",IF(入力_商品明細!M14&lt;&gt;"",入力_商品明細!M14,入力_商品明細!K14))</f>
        <v/>
      </c>
    </row>
    <row r="40" spans="1:10">
      <c r="A40" s="6" t="str">
        <f>IF(入力_商品明細!$A15="","",入力_商品明細!A15)</f>
        <v/>
      </c>
      <c r="B40" s="6" t="str">
        <f>IF(入力_商品明細!$A15="","",入力_商品明細!B15)</f>
        <v/>
      </c>
      <c r="C40" s="6" t="str">
        <f>IF(入力_商品明細!$A15="","",入力_商品明細!D15)</f>
        <v/>
      </c>
      <c r="D40" s="22" t="str">
        <f>IF(入力_商品明細!$A15="","",入力_商品明細!E15)</f>
        <v/>
      </c>
      <c r="E40" s="6" t="str">
        <f>IF(入力_商品明細!$A15="","",IF(入力_商品明細!F15="PCS","個",IF(入力_商品明細!F15="SET","セット",IF(入力_商品明細!F15="PAIR","組",IF(入力_商品明細!F15="BOX","箱",IF(入力_商品明細!F15="ROLL","巻",IF(入力_商品明細!F15="BAG","袋",入力_商品明細!F15)))))))</f>
        <v/>
      </c>
      <c r="F40" s="9" t="str">
        <f>IF(入力_商品明細!$A15="","",入力_商品明細!G15)</f>
        <v/>
      </c>
      <c r="G40" s="9" t="str">
        <f>IF(入力_商品明細!$A15="","",入力_商品明細!H15)</f>
        <v/>
      </c>
      <c r="H40" s="6" t="str">
        <f>IF(入力_商品明細!$A15="","",IF(入力_商品明細!I15="JAPAN","日本",入力_商品明細!I15))</f>
        <v/>
      </c>
      <c r="I40" s="6" t="str">
        <f>IF(入力_商品明細!$A15="","",入力_商品明細!J15)</f>
        <v/>
      </c>
      <c r="J40" s="6" t="str">
        <f>IF(入力_商品明細!$A15="","",IF(入力_商品明細!M15&lt;&gt;"",入力_商品明細!M15,入力_商品明細!K15))</f>
        <v/>
      </c>
    </row>
    <row r="41" spans="1:10">
      <c r="A41" t="str">
        <f>IF(入力_商品明細!$A16="","",入力_商品明細!A16)</f>
        <v/>
      </c>
      <c r="B41" t="str">
        <f>IF(入力_商品明細!$A16="","",入力_商品明細!B16)</f>
        <v/>
      </c>
      <c r="C41" t="str">
        <f>IF(入力_商品明細!$A16="","",入力_商品明細!D16)</f>
        <v/>
      </c>
      <c r="D41" s="21" t="str">
        <f>IF(入力_商品明細!$A16="","",入力_商品明細!E16)</f>
        <v/>
      </c>
      <c r="E41" t="str">
        <f>IF(入力_商品明細!$A16="","",IF(入力_商品明細!F16="PCS","個",IF(入力_商品明細!F16="SET","セット",IF(入力_商品明細!F16="PAIR","組",IF(入力_商品明細!F16="BOX","箱",IF(入力_商品明細!F16="ROLL","巻",IF(入力_商品明細!F16="BAG","袋",入力_商品明細!F16)))))))</f>
        <v/>
      </c>
      <c r="F41" s="7" t="str">
        <f>IF(入力_商品明細!$A16="","",入力_商品明細!G16)</f>
        <v/>
      </c>
      <c r="G41" s="7" t="str">
        <f>IF(入力_商品明細!$A16="","",入力_商品明細!H16)</f>
        <v/>
      </c>
      <c r="H41" t="str">
        <f>IF(入力_商品明細!$A16="","",IF(入力_商品明細!I16="JAPAN","日本",入力_商品明細!I16))</f>
        <v/>
      </c>
      <c r="I41" t="str">
        <f>IF(入力_商品明細!$A16="","",入力_商品明細!J16)</f>
        <v/>
      </c>
      <c r="J41" t="str">
        <f>IF(入力_商品明細!$A16="","",IF(入力_商品明細!M16&lt;&gt;"",入力_商品明細!M16,入力_商品明細!K16))</f>
        <v/>
      </c>
    </row>
    <row r="42" spans="1:10">
      <c r="A42" s="6" t="str">
        <f>IF(入力_商品明細!$A17="","",入力_商品明細!A17)</f>
        <v/>
      </c>
      <c r="B42" s="6" t="str">
        <f>IF(入力_商品明細!$A17="","",入力_商品明細!B17)</f>
        <v/>
      </c>
      <c r="C42" s="6" t="str">
        <f>IF(入力_商品明細!$A17="","",入力_商品明細!D17)</f>
        <v/>
      </c>
      <c r="D42" s="22" t="str">
        <f>IF(入力_商品明細!$A17="","",入力_商品明細!E17)</f>
        <v/>
      </c>
      <c r="E42" s="6" t="str">
        <f>IF(入力_商品明細!$A17="","",IF(入力_商品明細!F17="PCS","個",IF(入力_商品明細!F17="SET","セット",IF(入力_商品明細!F17="PAIR","組",IF(入力_商品明細!F17="BOX","箱",IF(入力_商品明細!F17="ROLL","巻",IF(入力_商品明細!F17="BAG","袋",入力_商品明細!F17)))))))</f>
        <v/>
      </c>
      <c r="F42" s="9" t="str">
        <f>IF(入力_商品明細!$A17="","",入力_商品明細!G17)</f>
        <v/>
      </c>
      <c r="G42" s="9" t="str">
        <f>IF(入力_商品明細!$A17="","",入力_商品明細!H17)</f>
        <v/>
      </c>
      <c r="H42" s="6" t="str">
        <f>IF(入力_商品明細!$A17="","",IF(入力_商品明細!I17="JAPAN","日本",入力_商品明細!I17))</f>
        <v/>
      </c>
      <c r="I42" s="6" t="str">
        <f>IF(入力_商品明細!$A17="","",入力_商品明細!J17)</f>
        <v/>
      </c>
      <c r="J42" s="6" t="str">
        <f>IF(入力_商品明細!$A17="","",IF(入力_商品明細!M17&lt;&gt;"",入力_商品明細!M17,入力_商品明細!K17))</f>
        <v/>
      </c>
    </row>
    <row r="43" spans="1:10">
      <c r="A43" t="str">
        <f>IF(入力_商品明細!$A18="","",入力_商品明細!A18)</f>
        <v/>
      </c>
      <c r="B43" t="str">
        <f>IF(入力_商品明細!$A18="","",入力_商品明細!B18)</f>
        <v/>
      </c>
      <c r="C43" t="str">
        <f>IF(入力_商品明細!$A18="","",入力_商品明細!D18)</f>
        <v/>
      </c>
      <c r="D43" s="21" t="str">
        <f>IF(入力_商品明細!$A18="","",入力_商品明細!E18)</f>
        <v/>
      </c>
      <c r="E43" t="str">
        <f>IF(入力_商品明細!$A18="","",IF(入力_商品明細!F18="PCS","個",IF(入力_商品明細!F18="SET","セット",IF(入力_商品明細!F18="PAIR","組",IF(入力_商品明細!F18="BOX","箱",IF(入力_商品明細!F18="ROLL","巻",IF(入力_商品明細!F18="BAG","袋",入力_商品明細!F18)))))))</f>
        <v/>
      </c>
      <c r="F43" s="7" t="str">
        <f>IF(入力_商品明細!$A18="","",入力_商品明細!G18)</f>
        <v/>
      </c>
      <c r="G43" s="7" t="str">
        <f>IF(入力_商品明細!$A18="","",入力_商品明細!H18)</f>
        <v/>
      </c>
      <c r="H43" t="str">
        <f>IF(入力_商品明細!$A18="","",IF(入力_商品明細!I18="JAPAN","日本",入力_商品明細!I18))</f>
        <v/>
      </c>
      <c r="I43" t="str">
        <f>IF(入力_商品明細!$A18="","",入力_商品明細!J18)</f>
        <v/>
      </c>
      <c r="J43" t="str">
        <f>IF(入力_商品明細!$A18="","",IF(入力_商品明細!M18&lt;&gt;"",入力_商品明細!M18,入力_商品明細!K18))</f>
        <v/>
      </c>
    </row>
    <row r="44" spans="1:10">
      <c r="A44" s="6" t="str">
        <f>IF(入力_商品明細!$A19="","",入力_商品明細!A19)</f>
        <v/>
      </c>
      <c r="B44" s="6" t="str">
        <f>IF(入力_商品明細!$A19="","",入力_商品明細!B19)</f>
        <v/>
      </c>
      <c r="C44" s="6" t="str">
        <f>IF(入力_商品明細!$A19="","",入力_商品明細!D19)</f>
        <v/>
      </c>
      <c r="D44" s="22" t="str">
        <f>IF(入力_商品明細!$A19="","",入力_商品明細!E19)</f>
        <v/>
      </c>
      <c r="E44" s="6" t="str">
        <f>IF(入力_商品明細!$A19="","",IF(入力_商品明細!F19="PCS","個",IF(入力_商品明細!F19="SET","セット",IF(入力_商品明細!F19="PAIR","組",IF(入力_商品明細!F19="BOX","箱",IF(入力_商品明細!F19="ROLL","巻",IF(入力_商品明細!F19="BAG","袋",入力_商品明細!F19)))))))</f>
        <v/>
      </c>
      <c r="F44" s="9" t="str">
        <f>IF(入力_商品明細!$A19="","",入力_商品明細!G19)</f>
        <v/>
      </c>
      <c r="G44" s="9" t="str">
        <f>IF(入力_商品明細!$A19="","",入力_商品明細!H19)</f>
        <v/>
      </c>
      <c r="H44" s="6" t="str">
        <f>IF(入力_商品明細!$A19="","",IF(入力_商品明細!I19="JAPAN","日本",入力_商品明細!I19))</f>
        <v/>
      </c>
      <c r="I44" s="6" t="str">
        <f>IF(入力_商品明細!$A19="","",入力_商品明細!J19)</f>
        <v/>
      </c>
      <c r="J44" s="6" t="str">
        <f>IF(入力_商品明細!$A19="","",IF(入力_商品明細!M19&lt;&gt;"",入力_商品明細!M19,入力_商品明細!K19))</f>
        <v/>
      </c>
    </row>
    <row r="45" spans="1:10">
      <c r="A45" t="str">
        <f>IF(入力_商品明細!$A20="","",入力_商品明細!A20)</f>
        <v/>
      </c>
      <c r="B45" t="str">
        <f>IF(入力_商品明細!$A20="","",入力_商品明細!B20)</f>
        <v/>
      </c>
      <c r="C45" t="str">
        <f>IF(入力_商品明細!$A20="","",入力_商品明細!D20)</f>
        <v/>
      </c>
      <c r="D45" s="21" t="str">
        <f>IF(入力_商品明細!$A20="","",入力_商品明細!E20)</f>
        <v/>
      </c>
      <c r="E45" t="str">
        <f>IF(入力_商品明細!$A20="","",IF(入力_商品明細!F20="PCS","個",IF(入力_商品明細!F20="SET","セット",IF(入力_商品明細!F20="PAIR","組",IF(入力_商品明細!F20="BOX","箱",IF(入力_商品明細!F20="ROLL","巻",IF(入力_商品明細!F20="BAG","袋",入力_商品明細!F20)))))))</f>
        <v/>
      </c>
      <c r="F45" s="7" t="str">
        <f>IF(入力_商品明細!$A20="","",入力_商品明細!G20)</f>
        <v/>
      </c>
      <c r="G45" s="7" t="str">
        <f>IF(入力_商品明細!$A20="","",入力_商品明細!H20)</f>
        <v/>
      </c>
      <c r="H45" t="str">
        <f>IF(入力_商品明細!$A20="","",IF(入力_商品明細!I20="JAPAN","日本",入力_商品明細!I20))</f>
        <v/>
      </c>
      <c r="I45" t="str">
        <f>IF(入力_商品明細!$A20="","",入力_商品明細!J20)</f>
        <v/>
      </c>
      <c r="J45" t="str">
        <f>IF(入力_商品明細!$A20="","",IF(入力_商品明細!M20&lt;&gt;"",入力_商品明細!M20,入力_商品明細!K20))</f>
        <v/>
      </c>
    </row>
    <row r="46" spans="1:10">
      <c r="A46" s="6" t="str">
        <f>IF(入力_商品明細!$A21="","",入力_商品明細!A21)</f>
        <v/>
      </c>
      <c r="B46" s="6" t="str">
        <f>IF(入力_商品明細!$A21="","",入力_商品明細!B21)</f>
        <v/>
      </c>
      <c r="C46" s="6" t="str">
        <f>IF(入力_商品明細!$A21="","",入力_商品明細!D21)</f>
        <v/>
      </c>
      <c r="D46" s="22" t="str">
        <f>IF(入力_商品明細!$A21="","",入力_商品明細!E21)</f>
        <v/>
      </c>
      <c r="E46" s="6" t="str">
        <f>IF(入力_商品明細!$A21="","",IF(入力_商品明細!F21="PCS","個",IF(入力_商品明細!F21="SET","セット",IF(入力_商品明細!F21="PAIR","組",IF(入力_商品明細!F21="BOX","箱",IF(入力_商品明細!F21="ROLL","巻",IF(入力_商品明細!F21="BAG","袋",入力_商品明細!F21)))))))</f>
        <v/>
      </c>
      <c r="F46" s="9" t="str">
        <f>IF(入力_商品明細!$A21="","",入力_商品明細!G21)</f>
        <v/>
      </c>
      <c r="G46" s="9" t="str">
        <f>IF(入力_商品明細!$A21="","",入力_商品明細!H21)</f>
        <v/>
      </c>
      <c r="H46" s="6" t="str">
        <f>IF(入力_商品明細!$A21="","",IF(入力_商品明細!I21="JAPAN","日本",入力_商品明細!I21))</f>
        <v/>
      </c>
      <c r="I46" s="6" t="str">
        <f>IF(入力_商品明細!$A21="","",入力_商品明細!J21)</f>
        <v/>
      </c>
      <c r="J46" s="6" t="str">
        <f>IF(入力_商品明細!$A21="","",IF(入力_商品明細!M21&lt;&gt;"",入力_商品明細!M21,入力_商品明細!K21))</f>
        <v/>
      </c>
    </row>
    <row r="47" spans="1:10">
      <c r="A47" t="str">
        <f>IF(入力_商品明細!$A22="","",入力_商品明細!A22)</f>
        <v/>
      </c>
      <c r="B47" t="str">
        <f>IF(入力_商品明細!$A22="","",入力_商品明細!B22)</f>
        <v/>
      </c>
      <c r="C47" t="str">
        <f>IF(入力_商品明細!$A22="","",入力_商品明細!D22)</f>
        <v/>
      </c>
      <c r="D47" s="21" t="str">
        <f>IF(入力_商品明細!$A22="","",入力_商品明細!E22)</f>
        <v/>
      </c>
      <c r="E47" t="str">
        <f>IF(入力_商品明細!$A22="","",IF(入力_商品明細!F22="PCS","個",IF(入力_商品明細!F22="SET","セット",IF(入力_商品明細!F22="PAIR","組",IF(入力_商品明細!F22="BOX","箱",IF(入力_商品明細!F22="ROLL","巻",IF(入力_商品明細!F22="BAG","袋",入力_商品明細!F22)))))))</f>
        <v/>
      </c>
      <c r="F47" s="7" t="str">
        <f>IF(入力_商品明細!$A22="","",入力_商品明細!G22)</f>
        <v/>
      </c>
      <c r="G47" s="7" t="str">
        <f>IF(入力_商品明細!$A22="","",入力_商品明細!H22)</f>
        <v/>
      </c>
      <c r="H47" t="str">
        <f>IF(入力_商品明細!$A22="","",IF(入力_商品明細!I22="JAPAN","日本",入力_商品明細!I22))</f>
        <v/>
      </c>
      <c r="I47" t="str">
        <f>IF(入力_商品明細!$A22="","",入力_商品明細!J22)</f>
        <v/>
      </c>
      <c r="J47" t="str">
        <f>IF(入力_商品明細!$A22="","",IF(入力_商品明細!M22&lt;&gt;"",入力_商品明細!M22,入力_商品明細!K22))</f>
        <v/>
      </c>
    </row>
    <row r="48" spans="1:10">
      <c r="A48" s="6" t="str">
        <f>IF(入力_商品明細!$A23="","",入力_商品明細!A23)</f>
        <v/>
      </c>
      <c r="B48" s="6" t="str">
        <f>IF(入力_商品明細!$A23="","",入力_商品明細!B23)</f>
        <v/>
      </c>
      <c r="C48" s="6" t="str">
        <f>IF(入力_商品明細!$A23="","",入力_商品明細!D23)</f>
        <v/>
      </c>
      <c r="D48" s="22" t="str">
        <f>IF(入力_商品明細!$A23="","",入力_商品明細!E23)</f>
        <v/>
      </c>
      <c r="E48" s="6" t="str">
        <f>IF(入力_商品明細!$A23="","",IF(入力_商品明細!F23="PCS","個",IF(入力_商品明細!F23="SET","セット",IF(入力_商品明細!F23="PAIR","組",IF(入力_商品明細!F23="BOX","箱",IF(入力_商品明細!F23="ROLL","巻",IF(入力_商品明細!F23="BAG","袋",入力_商品明細!F23)))))))</f>
        <v/>
      </c>
      <c r="F48" s="9" t="str">
        <f>IF(入力_商品明細!$A23="","",入力_商品明細!G23)</f>
        <v/>
      </c>
      <c r="G48" s="9" t="str">
        <f>IF(入力_商品明細!$A23="","",入力_商品明細!H23)</f>
        <v/>
      </c>
      <c r="H48" s="6" t="str">
        <f>IF(入力_商品明細!$A23="","",IF(入力_商品明細!I23="JAPAN","日本",入力_商品明細!I23))</f>
        <v/>
      </c>
      <c r="I48" s="6" t="str">
        <f>IF(入力_商品明細!$A23="","",入力_商品明細!J23)</f>
        <v/>
      </c>
      <c r="J48" s="6" t="str">
        <f>IF(入力_商品明細!$A23="","",IF(入力_商品明細!M23&lt;&gt;"",入力_商品明細!M23,入力_商品明細!K23))</f>
        <v/>
      </c>
    </row>
    <row r="49" spans="1:10">
      <c r="A49" t="str">
        <f>IF(入力_商品明細!$A24="","",入力_商品明細!A24)</f>
        <v/>
      </c>
      <c r="B49" t="str">
        <f>IF(入力_商品明細!$A24="","",入力_商品明細!B24)</f>
        <v/>
      </c>
      <c r="C49" t="str">
        <f>IF(入力_商品明細!$A24="","",入力_商品明細!D24)</f>
        <v/>
      </c>
      <c r="D49" s="21" t="str">
        <f>IF(入力_商品明細!$A24="","",入力_商品明細!E24)</f>
        <v/>
      </c>
      <c r="E49" t="str">
        <f>IF(入力_商品明細!$A24="","",IF(入力_商品明細!F24="PCS","個",IF(入力_商品明細!F24="SET","セット",IF(入力_商品明細!F24="PAIR","組",IF(入力_商品明細!F24="BOX","箱",IF(入力_商品明細!F24="ROLL","巻",IF(入力_商品明細!F24="BAG","袋",入力_商品明細!F24)))))))</f>
        <v/>
      </c>
      <c r="F49" s="7" t="str">
        <f>IF(入力_商品明細!$A24="","",入力_商品明細!G24)</f>
        <v/>
      </c>
      <c r="G49" s="7" t="str">
        <f>IF(入力_商品明細!$A24="","",入力_商品明細!H24)</f>
        <v/>
      </c>
      <c r="H49" t="str">
        <f>IF(入力_商品明細!$A24="","",IF(入力_商品明細!I24="JAPAN","日本",入力_商品明細!I24))</f>
        <v/>
      </c>
      <c r="I49" t="str">
        <f>IF(入力_商品明細!$A24="","",入力_商品明細!J24)</f>
        <v/>
      </c>
      <c r="J49" t="str">
        <f>IF(入力_商品明細!$A24="","",IF(入力_商品明細!M24&lt;&gt;"",入力_商品明細!M24,入力_商品明細!K24))</f>
        <v/>
      </c>
    </row>
    <row r="50" spans="1:10">
      <c r="A50" s="6" t="str">
        <f>IF(入力_商品明細!$A25="","",入力_商品明細!A25)</f>
        <v/>
      </c>
      <c r="B50" s="6" t="str">
        <f>IF(入力_商品明細!$A25="","",入力_商品明細!B25)</f>
        <v/>
      </c>
      <c r="C50" s="6" t="str">
        <f>IF(入力_商品明細!$A25="","",入力_商品明細!D25)</f>
        <v/>
      </c>
      <c r="D50" s="22" t="str">
        <f>IF(入力_商品明細!$A25="","",入力_商品明細!E25)</f>
        <v/>
      </c>
      <c r="E50" s="6" t="str">
        <f>IF(入力_商品明細!$A25="","",IF(入力_商品明細!F25="PCS","個",IF(入力_商品明細!F25="SET","セット",IF(入力_商品明細!F25="PAIR","組",IF(入力_商品明細!F25="BOX","箱",IF(入力_商品明細!F25="ROLL","巻",IF(入力_商品明細!F25="BAG","袋",入力_商品明細!F25)))))))</f>
        <v/>
      </c>
      <c r="F50" s="9" t="str">
        <f>IF(入力_商品明細!$A25="","",入力_商品明細!G25)</f>
        <v/>
      </c>
      <c r="G50" s="9" t="str">
        <f>IF(入力_商品明細!$A25="","",入力_商品明細!H25)</f>
        <v/>
      </c>
      <c r="H50" s="6" t="str">
        <f>IF(入力_商品明細!$A25="","",IF(入力_商品明細!I25="JAPAN","日本",入力_商品明細!I25))</f>
        <v/>
      </c>
      <c r="I50" s="6" t="str">
        <f>IF(入力_商品明細!$A25="","",入力_商品明細!J25)</f>
        <v/>
      </c>
      <c r="J50" s="6" t="str">
        <f>IF(入力_商品明細!$A25="","",IF(入力_商品明細!M25&lt;&gt;"",入力_商品明細!M25,入力_商品明細!K25))</f>
        <v/>
      </c>
    </row>
    <row r="51" spans="1:10">
      <c r="A51" t="str">
        <f>IF(入力_商品明細!$A26="","",入力_商品明細!A26)</f>
        <v/>
      </c>
      <c r="B51" t="str">
        <f>IF(入力_商品明細!$A26="","",入力_商品明細!B26)</f>
        <v/>
      </c>
      <c r="C51" t="str">
        <f>IF(入力_商品明細!$A26="","",入力_商品明細!D26)</f>
        <v/>
      </c>
      <c r="D51" s="21" t="str">
        <f>IF(入力_商品明細!$A26="","",入力_商品明細!E26)</f>
        <v/>
      </c>
      <c r="E51" t="str">
        <f>IF(入力_商品明細!$A26="","",IF(入力_商品明細!F26="PCS","個",IF(入力_商品明細!F26="SET","セット",IF(入力_商品明細!F26="PAIR","組",IF(入力_商品明細!F26="BOX","箱",IF(入力_商品明細!F26="ROLL","巻",IF(入力_商品明細!F26="BAG","袋",入力_商品明細!F26)))))))</f>
        <v/>
      </c>
      <c r="F51" s="7" t="str">
        <f>IF(入力_商品明細!$A26="","",入力_商品明細!G26)</f>
        <v/>
      </c>
      <c r="G51" s="7" t="str">
        <f>IF(入力_商品明細!$A26="","",入力_商品明細!H26)</f>
        <v/>
      </c>
      <c r="H51" t="str">
        <f>IF(入力_商品明細!$A26="","",IF(入力_商品明細!I26="JAPAN","日本",入力_商品明細!I26))</f>
        <v/>
      </c>
      <c r="I51" t="str">
        <f>IF(入力_商品明細!$A26="","",入力_商品明細!J26)</f>
        <v/>
      </c>
      <c r="J51" t="str">
        <f>IF(入力_商品明細!$A26="","",IF(入力_商品明細!M26&lt;&gt;"",入力_商品明細!M26,入力_商品明細!K26))</f>
        <v/>
      </c>
    </row>
    <row r="52" spans="1:10">
      <c r="A52" s="6" t="str">
        <f>IF(入力_商品明細!$A27="","",入力_商品明細!A27)</f>
        <v/>
      </c>
      <c r="B52" s="6" t="str">
        <f>IF(入力_商品明細!$A27="","",入力_商品明細!B27)</f>
        <v/>
      </c>
      <c r="C52" s="6" t="str">
        <f>IF(入力_商品明細!$A27="","",入力_商品明細!D27)</f>
        <v/>
      </c>
      <c r="D52" s="22" t="str">
        <f>IF(入力_商品明細!$A27="","",入力_商品明細!E27)</f>
        <v/>
      </c>
      <c r="E52" s="6" t="str">
        <f>IF(入力_商品明細!$A27="","",IF(入力_商品明細!F27="PCS","個",IF(入力_商品明細!F27="SET","セット",IF(入力_商品明細!F27="PAIR","組",IF(入力_商品明細!F27="BOX","箱",IF(入力_商品明細!F27="ROLL","巻",IF(入力_商品明細!F27="BAG","袋",入力_商品明細!F27)))))))</f>
        <v/>
      </c>
      <c r="F52" s="9" t="str">
        <f>IF(入力_商品明細!$A27="","",入力_商品明細!G27)</f>
        <v/>
      </c>
      <c r="G52" s="9" t="str">
        <f>IF(入力_商品明細!$A27="","",入力_商品明細!H27)</f>
        <v/>
      </c>
      <c r="H52" s="6" t="str">
        <f>IF(入力_商品明細!$A27="","",IF(入力_商品明細!I27="JAPAN","日本",入力_商品明細!I27))</f>
        <v/>
      </c>
      <c r="I52" s="6" t="str">
        <f>IF(入力_商品明細!$A27="","",入力_商品明細!J27)</f>
        <v/>
      </c>
      <c r="J52" s="6" t="str">
        <f>IF(入力_商品明細!$A27="","",IF(入力_商品明細!M27&lt;&gt;"",入力_商品明細!M27,入力_商品明細!K27))</f>
        <v/>
      </c>
    </row>
    <row r="53" spans="1:10">
      <c r="A53" t="str">
        <f>IF(入力_商品明細!$A28="","",入力_商品明細!A28)</f>
        <v/>
      </c>
      <c r="B53" t="str">
        <f>IF(入力_商品明細!$A28="","",入力_商品明細!B28)</f>
        <v/>
      </c>
      <c r="C53" t="str">
        <f>IF(入力_商品明細!$A28="","",入力_商品明細!D28)</f>
        <v/>
      </c>
      <c r="D53" s="21" t="str">
        <f>IF(入力_商品明細!$A28="","",入力_商品明細!E28)</f>
        <v/>
      </c>
      <c r="E53" t="str">
        <f>IF(入力_商品明細!$A28="","",IF(入力_商品明細!F28="PCS","個",IF(入力_商品明細!F28="SET","セット",IF(入力_商品明細!F28="PAIR","組",IF(入力_商品明細!F28="BOX","箱",IF(入力_商品明細!F28="ROLL","巻",IF(入力_商品明細!F28="BAG","袋",入力_商品明細!F28)))))))</f>
        <v/>
      </c>
      <c r="F53" s="7" t="str">
        <f>IF(入力_商品明細!$A28="","",入力_商品明細!G28)</f>
        <v/>
      </c>
      <c r="G53" s="7" t="str">
        <f>IF(入力_商品明細!$A28="","",入力_商品明細!H28)</f>
        <v/>
      </c>
      <c r="H53" t="str">
        <f>IF(入力_商品明細!$A28="","",IF(入力_商品明細!I28="JAPAN","日本",入力_商品明細!I28))</f>
        <v/>
      </c>
      <c r="I53" t="str">
        <f>IF(入力_商品明細!$A28="","",入力_商品明細!J28)</f>
        <v/>
      </c>
      <c r="J53" t="str">
        <f>IF(入力_商品明細!$A28="","",IF(入力_商品明細!M28&lt;&gt;"",入力_商品明細!M28,入力_商品明細!K28))</f>
        <v/>
      </c>
    </row>
    <row r="54" spans="1:10">
      <c r="A54" s="6" t="str">
        <f>IF(入力_商品明細!$A29="","",入力_商品明細!A29)</f>
        <v/>
      </c>
      <c r="B54" s="6" t="str">
        <f>IF(入力_商品明細!$A29="","",入力_商品明細!B29)</f>
        <v/>
      </c>
      <c r="C54" s="6" t="str">
        <f>IF(入力_商品明細!$A29="","",入力_商品明細!D29)</f>
        <v/>
      </c>
      <c r="D54" s="22" t="str">
        <f>IF(入力_商品明細!$A29="","",入力_商品明細!E29)</f>
        <v/>
      </c>
      <c r="E54" s="6" t="str">
        <f>IF(入力_商品明細!$A29="","",IF(入力_商品明細!F29="PCS","個",IF(入力_商品明細!F29="SET","セット",IF(入力_商品明細!F29="PAIR","組",IF(入力_商品明細!F29="BOX","箱",IF(入力_商品明細!F29="ROLL","巻",IF(入力_商品明細!F29="BAG","袋",入力_商品明細!F29)))))))</f>
        <v/>
      </c>
      <c r="F54" s="9" t="str">
        <f>IF(入力_商品明細!$A29="","",入力_商品明細!G29)</f>
        <v/>
      </c>
      <c r="G54" s="9" t="str">
        <f>IF(入力_商品明細!$A29="","",入力_商品明細!H29)</f>
        <v/>
      </c>
      <c r="H54" s="6" t="str">
        <f>IF(入力_商品明細!$A29="","",IF(入力_商品明細!I29="JAPAN","日本",入力_商品明細!I29))</f>
        <v/>
      </c>
      <c r="I54" s="6" t="str">
        <f>IF(入力_商品明細!$A29="","",入力_商品明細!J29)</f>
        <v/>
      </c>
      <c r="J54" s="6" t="str">
        <f>IF(入力_商品明細!$A29="","",IF(入力_商品明細!M29&lt;&gt;"",入力_商品明細!M29,入力_商品明細!K29))</f>
        <v/>
      </c>
    </row>
    <row r="55" spans="1:10">
      <c r="A55" t="str">
        <f>IF(入力_商品明細!$A30="","",入力_商品明細!A30)</f>
        <v/>
      </c>
      <c r="B55" t="str">
        <f>IF(入力_商品明細!$A30="","",入力_商品明細!B30)</f>
        <v/>
      </c>
      <c r="C55" t="str">
        <f>IF(入力_商品明細!$A30="","",入力_商品明細!D30)</f>
        <v/>
      </c>
      <c r="D55" s="21" t="str">
        <f>IF(入力_商品明細!$A30="","",入力_商品明細!E30)</f>
        <v/>
      </c>
      <c r="E55" t="str">
        <f>IF(入力_商品明細!$A30="","",IF(入力_商品明細!F30="PCS","個",IF(入力_商品明細!F30="SET","セット",IF(入力_商品明細!F30="PAIR","組",IF(入力_商品明細!F30="BOX","箱",IF(入力_商品明細!F30="ROLL","巻",IF(入力_商品明細!F30="BAG","袋",入力_商品明細!F30)))))))</f>
        <v/>
      </c>
      <c r="F55" s="7" t="str">
        <f>IF(入力_商品明細!$A30="","",入力_商品明細!G30)</f>
        <v/>
      </c>
      <c r="G55" s="7" t="str">
        <f>IF(入力_商品明細!$A30="","",入力_商品明細!H30)</f>
        <v/>
      </c>
      <c r="H55" t="str">
        <f>IF(入力_商品明細!$A30="","",IF(入力_商品明細!I30="JAPAN","日本",入力_商品明細!I30))</f>
        <v/>
      </c>
      <c r="I55" t="str">
        <f>IF(入力_商品明細!$A30="","",入力_商品明細!J30)</f>
        <v/>
      </c>
      <c r="J55" t="str">
        <f>IF(入力_商品明細!$A30="","",IF(入力_商品明細!M30&lt;&gt;"",入力_商品明細!M30,入力_商品明細!K30))</f>
        <v/>
      </c>
    </row>
    <row r="56" spans="1:10">
      <c r="A56" s="6" t="str">
        <f>IF(入力_商品明細!$A31="","",入力_商品明細!A31)</f>
        <v/>
      </c>
      <c r="B56" s="6" t="str">
        <f>IF(入力_商品明細!$A31="","",入力_商品明細!B31)</f>
        <v/>
      </c>
      <c r="C56" s="6" t="str">
        <f>IF(入力_商品明細!$A31="","",入力_商品明細!D31)</f>
        <v/>
      </c>
      <c r="D56" s="22" t="str">
        <f>IF(入力_商品明細!$A31="","",入力_商品明細!E31)</f>
        <v/>
      </c>
      <c r="E56" s="6" t="str">
        <f>IF(入力_商品明細!$A31="","",IF(入力_商品明細!F31="PCS","個",IF(入力_商品明細!F31="SET","セット",IF(入力_商品明細!F31="PAIR","組",IF(入力_商品明細!F31="BOX","箱",IF(入力_商品明細!F31="ROLL","巻",IF(入力_商品明細!F31="BAG","袋",入力_商品明細!F31)))))))</f>
        <v/>
      </c>
      <c r="F56" s="9" t="str">
        <f>IF(入力_商品明細!$A31="","",入力_商品明細!G31)</f>
        <v/>
      </c>
      <c r="G56" s="9" t="str">
        <f>IF(入力_商品明細!$A31="","",入力_商品明細!H31)</f>
        <v/>
      </c>
      <c r="H56" s="6" t="str">
        <f>IF(入力_商品明細!$A31="","",IF(入力_商品明細!I31="JAPAN","日本",入力_商品明細!I31))</f>
        <v/>
      </c>
      <c r="I56" s="6" t="str">
        <f>IF(入力_商品明細!$A31="","",入力_商品明細!J31)</f>
        <v/>
      </c>
      <c r="J56" s="6" t="str">
        <f>IF(入力_商品明細!$A31="","",IF(入力_商品明細!M31&lt;&gt;"",入力_商品明細!M31,入力_商品明細!K31))</f>
        <v/>
      </c>
    </row>
    <row r="57" spans="1:10">
      <c r="A57" t="str">
        <f>IF(入力_商品明細!$A32="","",入力_商品明細!A32)</f>
        <v/>
      </c>
      <c r="B57" t="str">
        <f>IF(入力_商品明細!$A32="","",入力_商品明細!B32)</f>
        <v/>
      </c>
      <c r="C57" t="str">
        <f>IF(入力_商品明細!$A32="","",入力_商品明細!D32)</f>
        <v/>
      </c>
      <c r="D57" s="21" t="str">
        <f>IF(入力_商品明細!$A32="","",入力_商品明細!E32)</f>
        <v/>
      </c>
      <c r="E57" t="str">
        <f>IF(入力_商品明細!$A32="","",IF(入力_商品明細!F32="PCS","個",IF(入力_商品明細!F32="SET","セット",IF(入力_商品明細!F32="PAIR","組",IF(入力_商品明細!F32="BOX","箱",IF(入力_商品明細!F32="ROLL","巻",IF(入力_商品明細!F32="BAG","袋",入力_商品明細!F32)))))))</f>
        <v/>
      </c>
      <c r="F57" s="7" t="str">
        <f>IF(入力_商品明細!$A32="","",入力_商品明細!G32)</f>
        <v/>
      </c>
      <c r="G57" s="7" t="str">
        <f>IF(入力_商品明細!$A32="","",入力_商品明細!H32)</f>
        <v/>
      </c>
      <c r="H57" t="str">
        <f>IF(入力_商品明細!$A32="","",IF(入力_商品明細!I32="JAPAN","日本",入力_商品明細!I32))</f>
        <v/>
      </c>
      <c r="I57" t="str">
        <f>IF(入力_商品明細!$A32="","",入力_商品明細!J32)</f>
        <v/>
      </c>
      <c r="J57" t="str">
        <f>IF(入力_商品明細!$A32="","",IF(入力_商品明細!M32&lt;&gt;"",入力_商品明細!M32,入力_商品明細!K32))</f>
        <v/>
      </c>
    </row>
    <row r="58" spans="1:10">
      <c r="A58" s="6" t="str">
        <f>IF(入力_商品明細!$A33="","",入力_商品明細!A33)</f>
        <v/>
      </c>
      <c r="B58" s="6" t="str">
        <f>IF(入力_商品明細!$A33="","",入力_商品明細!B33)</f>
        <v/>
      </c>
      <c r="C58" s="6" t="str">
        <f>IF(入力_商品明細!$A33="","",入力_商品明細!D33)</f>
        <v/>
      </c>
      <c r="D58" s="22" t="str">
        <f>IF(入力_商品明細!$A33="","",入力_商品明細!E33)</f>
        <v/>
      </c>
      <c r="E58" s="6" t="str">
        <f>IF(入力_商品明細!$A33="","",IF(入力_商品明細!F33="PCS","個",IF(入力_商品明細!F33="SET","セット",IF(入力_商品明細!F33="PAIR","組",IF(入力_商品明細!F33="BOX","箱",IF(入力_商品明細!F33="ROLL","巻",IF(入力_商品明細!F33="BAG","袋",入力_商品明細!F33)))))))</f>
        <v/>
      </c>
      <c r="F58" s="9" t="str">
        <f>IF(入力_商品明細!$A33="","",入力_商品明細!G33)</f>
        <v/>
      </c>
      <c r="G58" s="9" t="str">
        <f>IF(入力_商品明細!$A33="","",入力_商品明細!H33)</f>
        <v/>
      </c>
      <c r="H58" s="6" t="str">
        <f>IF(入力_商品明細!$A33="","",IF(入力_商品明細!I33="JAPAN","日本",入力_商品明細!I33))</f>
        <v/>
      </c>
      <c r="I58" s="6" t="str">
        <f>IF(入力_商品明細!$A33="","",入力_商品明細!J33)</f>
        <v/>
      </c>
      <c r="J58" s="6" t="str">
        <f>IF(入力_商品明細!$A33="","",IF(入力_商品明細!M33&lt;&gt;"",入力_商品明細!M33,入力_商品明細!K33))</f>
        <v/>
      </c>
    </row>
    <row r="59" spans="1:10">
      <c r="A59" t="str">
        <f>IF(入力_商品明細!$A34="","",入力_商品明細!A34)</f>
        <v/>
      </c>
      <c r="B59" t="str">
        <f>IF(入力_商品明細!$A34="","",入力_商品明細!B34)</f>
        <v/>
      </c>
      <c r="C59" t="str">
        <f>IF(入力_商品明細!$A34="","",入力_商品明細!D34)</f>
        <v/>
      </c>
      <c r="D59" s="21" t="str">
        <f>IF(入力_商品明細!$A34="","",入力_商品明細!E34)</f>
        <v/>
      </c>
      <c r="E59" t="str">
        <f>IF(入力_商品明細!$A34="","",IF(入力_商品明細!F34="PCS","個",IF(入力_商品明細!F34="SET","セット",IF(入力_商品明細!F34="PAIR","組",IF(入力_商品明細!F34="BOX","箱",IF(入力_商品明細!F34="ROLL","巻",IF(入力_商品明細!F34="BAG","袋",入力_商品明細!F34)))))))</f>
        <v/>
      </c>
      <c r="F59" s="7" t="str">
        <f>IF(入力_商品明細!$A34="","",入力_商品明細!G34)</f>
        <v/>
      </c>
      <c r="G59" s="7" t="str">
        <f>IF(入力_商品明細!$A34="","",入力_商品明細!H34)</f>
        <v/>
      </c>
      <c r="H59" t="str">
        <f>IF(入力_商品明細!$A34="","",IF(入力_商品明細!I34="JAPAN","日本",入力_商品明細!I34))</f>
        <v/>
      </c>
      <c r="I59" t="str">
        <f>IF(入力_商品明細!$A34="","",入力_商品明細!J34)</f>
        <v/>
      </c>
      <c r="J59" t="str">
        <f>IF(入力_商品明細!$A34="","",IF(入力_商品明細!M34&lt;&gt;"",入力_商品明細!M34,入力_商品明細!K34))</f>
        <v/>
      </c>
    </row>
    <row r="60" spans="1:10">
      <c r="A60" s="6" t="str">
        <f>IF(入力_商品明細!$A35="","",入力_商品明細!A35)</f>
        <v/>
      </c>
      <c r="B60" s="6" t="str">
        <f>IF(入力_商品明細!$A35="","",入力_商品明細!B35)</f>
        <v/>
      </c>
      <c r="C60" s="6" t="str">
        <f>IF(入力_商品明細!$A35="","",入力_商品明細!D35)</f>
        <v/>
      </c>
      <c r="D60" s="22" t="str">
        <f>IF(入力_商品明細!$A35="","",入力_商品明細!E35)</f>
        <v/>
      </c>
      <c r="E60" s="6" t="str">
        <f>IF(入力_商品明細!$A35="","",IF(入力_商品明細!F35="PCS","個",IF(入力_商品明細!F35="SET","セット",IF(入力_商品明細!F35="PAIR","組",IF(入力_商品明細!F35="BOX","箱",IF(入力_商品明細!F35="ROLL","巻",IF(入力_商品明細!F35="BAG","袋",入力_商品明細!F35)))))))</f>
        <v/>
      </c>
      <c r="F60" s="9" t="str">
        <f>IF(入力_商品明細!$A35="","",入力_商品明細!G35)</f>
        <v/>
      </c>
      <c r="G60" s="9" t="str">
        <f>IF(入力_商品明細!$A35="","",入力_商品明細!H35)</f>
        <v/>
      </c>
      <c r="H60" s="6" t="str">
        <f>IF(入力_商品明細!$A35="","",IF(入力_商品明細!I35="JAPAN","日本",入力_商品明細!I35))</f>
        <v/>
      </c>
      <c r="I60" s="6" t="str">
        <f>IF(入力_商品明細!$A35="","",入力_商品明細!J35)</f>
        <v/>
      </c>
      <c r="J60" s="6" t="str">
        <f>IF(入力_商品明細!$A35="","",IF(入力_商品明細!M35&lt;&gt;"",入力_商品明細!M35,入力_商品明細!K35))</f>
        <v/>
      </c>
    </row>
    <row r="61" spans="1:10">
      <c r="A61" t="str">
        <f>IF(入力_商品明細!$A36="","",入力_商品明細!A36)</f>
        <v/>
      </c>
      <c r="B61" t="str">
        <f>IF(入力_商品明細!$A36="","",入力_商品明細!B36)</f>
        <v/>
      </c>
      <c r="C61" t="str">
        <f>IF(入力_商品明細!$A36="","",入力_商品明細!D36)</f>
        <v/>
      </c>
      <c r="D61" s="21" t="str">
        <f>IF(入力_商品明細!$A36="","",入力_商品明細!E36)</f>
        <v/>
      </c>
      <c r="E61" t="str">
        <f>IF(入力_商品明細!$A36="","",IF(入力_商品明細!F36="PCS","個",IF(入力_商品明細!F36="SET","セット",IF(入力_商品明細!F36="PAIR","組",IF(入力_商品明細!F36="BOX","箱",IF(入力_商品明細!F36="ROLL","巻",IF(入力_商品明細!F36="BAG","袋",入力_商品明細!F36)))))))</f>
        <v/>
      </c>
      <c r="F61" s="7" t="str">
        <f>IF(入力_商品明細!$A36="","",入力_商品明細!G36)</f>
        <v/>
      </c>
      <c r="G61" s="7" t="str">
        <f>IF(入力_商品明細!$A36="","",入力_商品明細!H36)</f>
        <v/>
      </c>
      <c r="H61" t="str">
        <f>IF(入力_商品明細!$A36="","",IF(入力_商品明細!I36="JAPAN","日本",入力_商品明細!I36))</f>
        <v/>
      </c>
      <c r="I61" t="str">
        <f>IF(入力_商品明細!$A36="","",入力_商品明細!J36)</f>
        <v/>
      </c>
      <c r="J61" t="str">
        <f>IF(入力_商品明細!$A36="","",IF(入力_商品明細!M36&lt;&gt;"",入力_商品明細!M36,入力_商品明細!K36))</f>
        <v/>
      </c>
    </row>
    <row r="62" spans="1:10">
      <c r="A62" s="6" t="str">
        <f>IF(入力_商品明細!$A37="","",入力_商品明細!A37)</f>
        <v/>
      </c>
      <c r="B62" s="6" t="str">
        <f>IF(入力_商品明細!$A37="","",入力_商品明細!B37)</f>
        <v/>
      </c>
      <c r="C62" s="6" t="str">
        <f>IF(入力_商品明細!$A37="","",入力_商品明細!D37)</f>
        <v/>
      </c>
      <c r="D62" s="22" t="str">
        <f>IF(入力_商品明細!$A37="","",入力_商品明細!E37)</f>
        <v/>
      </c>
      <c r="E62" s="6" t="str">
        <f>IF(入力_商品明細!$A37="","",IF(入力_商品明細!F37="PCS","個",IF(入力_商品明細!F37="SET","セット",IF(入力_商品明細!F37="PAIR","組",IF(入力_商品明細!F37="BOX","箱",IF(入力_商品明細!F37="ROLL","巻",IF(入力_商品明細!F37="BAG","袋",入力_商品明細!F37)))))))</f>
        <v/>
      </c>
      <c r="F62" s="9" t="str">
        <f>IF(入力_商品明細!$A37="","",入力_商品明細!G37)</f>
        <v/>
      </c>
      <c r="G62" s="9" t="str">
        <f>IF(入力_商品明細!$A37="","",入力_商品明細!H37)</f>
        <v/>
      </c>
      <c r="H62" s="6" t="str">
        <f>IF(入力_商品明細!$A37="","",IF(入力_商品明細!I37="JAPAN","日本",入力_商品明細!I37))</f>
        <v/>
      </c>
      <c r="I62" s="6" t="str">
        <f>IF(入力_商品明細!$A37="","",入力_商品明細!J37)</f>
        <v/>
      </c>
      <c r="J62" s="6" t="str">
        <f>IF(入力_商品明細!$A37="","",IF(入力_商品明細!M37&lt;&gt;"",入力_商品明細!M37,入力_商品明細!K37))</f>
        <v/>
      </c>
    </row>
    <row r="63" spans="1:10" ht="27" customHeight="1">
      <c r="A63" s="12" t="s">
        <v>163</v>
      </c>
      <c r="B63" s="12"/>
      <c r="C63" s="12"/>
      <c r="D63" s="23">
        <f>SUM(D33:D62)</f>
        <v>50</v>
      </c>
      <c r="E63" s="12"/>
      <c r="F63" s="17"/>
      <c r="G63" s="17">
        <f>SUM(G33:G62)</f>
        <v>24</v>
      </c>
      <c r="H63" s="12"/>
      <c r="I63" s="12"/>
      <c r="J63" s="12"/>
    </row>
    <row r="65" spans="1:10" ht="25.05" customHeight="1">
      <c r="A65" s="28" t="s">
        <v>171</v>
      </c>
      <c r="B65" s="28"/>
      <c r="C65" s="28"/>
      <c r="D65" s="28"/>
      <c r="E65" s="28"/>
      <c r="F65" s="28"/>
      <c r="G65" s="28"/>
      <c r="H65" s="28"/>
      <c r="I65" s="28"/>
      <c r="J65" s="28"/>
    </row>
    <row r="66" spans="1:10" ht="31.05" customHeight="1">
      <c r="A66" s="38" t="s">
        <v>172</v>
      </c>
      <c r="B66" s="38"/>
      <c r="C66" s="38"/>
      <c r="D66" s="38"/>
      <c r="E66" s="38"/>
      <c r="F66" s="38"/>
      <c r="G66" s="38"/>
      <c r="H66" s="38"/>
      <c r="I66" s="38"/>
      <c r="J66" s="38"/>
    </row>
    <row r="67" spans="1:10" ht="31.05" customHeight="1">
      <c r="A67" s="39" t="s">
        <v>173</v>
      </c>
      <c r="B67" s="39"/>
      <c r="C67" s="39"/>
      <c r="D67" s="39"/>
      <c r="E67" s="39"/>
      <c r="F67" s="39"/>
      <c r="G67" s="39"/>
      <c r="H67" s="39"/>
      <c r="I67" s="39"/>
      <c r="J67" s="39"/>
    </row>
    <row r="69" spans="1:10" ht="27" customHeight="1">
      <c r="A69" s="31" t="s">
        <v>174</v>
      </c>
      <c r="B69" s="31"/>
      <c r="C69" s="31"/>
      <c r="D69" s="31"/>
      <c r="E69" s="31"/>
      <c r="F69" s="31"/>
      <c r="G69" s="31"/>
      <c r="H69" s="31"/>
      <c r="I69" s="31"/>
      <c r="J69" s="31"/>
    </row>
  </sheetData>
  <mergeCells count="36">
    <mergeCell ref="A69:J69"/>
    <mergeCell ref="A12:J12"/>
    <mergeCell ref="A31:J31"/>
    <mergeCell ref="A65:J65"/>
    <mergeCell ref="A66:J66"/>
    <mergeCell ref="A67:J67"/>
    <mergeCell ref="A10:B10"/>
    <mergeCell ref="C10:E10"/>
    <mergeCell ref="F10:G10"/>
    <mergeCell ref="H10:J10"/>
    <mergeCell ref="A11:B11"/>
    <mergeCell ref="C11:E11"/>
    <mergeCell ref="F11:G11"/>
    <mergeCell ref="H11:J11"/>
    <mergeCell ref="A8:B8"/>
    <mergeCell ref="C8:E8"/>
    <mergeCell ref="F8:G8"/>
    <mergeCell ref="H8:J8"/>
    <mergeCell ref="A9:B9"/>
    <mergeCell ref="C9:E9"/>
    <mergeCell ref="F9:G9"/>
    <mergeCell ref="H9:J9"/>
    <mergeCell ref="A6:B6"/>
    <mergeCell ref="C6:E6"/>
    <mergeCell ref="F6:G6"/>
    <mergeCell ref="H6:J6"/>
    <mergeCell ref="A7:B7"/>
    <mergeCell ref="C7:E7"/>
    <mergeCell ref="F7:G7"/>
    <mergeCell ref="H7:J7"/>
    <mergeCell ref="A1:J2"/>
    <mergeCell ref="A3:J3"/>
    <mergeCell ref="A5:B5"/>
    <mergeCell ref="C5:E5"/>
    <mergeCell ref="F5:G5"/>
    <mergeCell ref="H5:J5"/>
  </mergeCells>
  <phoneticPr fontId="16"/>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7"/>
  <sheetViews>
    <sheetView workbookViewId="0">
      <pane ySplit="12" topLeftCell="A13" activePane="bottomLeft" state="frozen"/>
      <selection pane="bottomLeft"/>
    </sheetView>
  </sheetViews>
  <sheetFormatPr defaultRowHeight="13.8"/>
  <cols>
    <col min="1" max="1" width="22" customWidth="1"/>
    <col min="2" max="2" width="35" customWidth="1"/>
    <col min="3" max="3" width="16" customWidth="1"/>
    <col min="4" max="5" width="17" customWidth="1"/>
    <col min="6" max="6" width="20" customWidth="1"/>
    <col min="7" max="7" width="12" customWidth="1"/>
    <col min="8" max="8" width="25" customWidth="1"/>
  </cols>
  <sheetData>
    <row r="1" spans="1:8" ht="34.049999999999997" customHeight="1">
      <c r="A1" s="32" t="s">
        <v>175</v>
      </c>
      <c r="B1" s="32"/>
      <c r="C1" s="32"/>
      <c r="D1" s="32"/>
      <c r="E1" s="32"/>
      <c r="F1" s="32"/>
      <c r="G1" s="32"/>
      <c r="H1" s="32"/>
    </row>
    <row r="2" spans="1:8" ht="34.049999999999997" customHeight="1">
      <c r="A2" s="32"/>
      <c r="B2" s="32"/>
      <c r="C2" s="32"/>
      <c r="D2" s="32"/>
      <c r="E2" s="32"/>
      <c r="F2" s="32"/>
      <c r="G2" s="32"/>
      <c r="H2" s="32"/>
    </row>
    <row r="3" spans="1:8" ht="27" customHeight="1">
      <c r="A3" s="33" t="s">
        <v>176</v>
      </c>
      <c r="B3" s="33"/>
      <c r="C3" s="33"/>
      <c r="D3" s="33"/>
      <c r="E3" s="33"/>
      <c r="F3" s="33"/>
      <c r="G3" s="33"/>
      <c r="H3" s="33"/>
    </row>
    <row r="5" spans="1:8" ht="34.049999999999997" customHeight="1">
      <c r="A5" s="2" t="s">
        <v>177</v>
      </c>
      <c r="B5">
        <f>COUNTA(入力_基本・箱!A15:A29)</f>
        <v>3</v>
      </c>
      <c r="C5" s="2" t="s">
        <v>178</v>
      </c>
      <c r="D5">
        <f>COUNTIF(入力_基本・箱!K15:K29,"OK")</f>
        <v>3</v>
      </c>
      <c r="E5" s="2" t="s">
        <v>179</v>
      </c>
      <c r="F5">
        <f>COUNTA(入力_商品明細!B8:B37)</f>
        <v>4</v>
      </c>
      <c r="G5" s="2" t="s">
        <v>180</v>
      </c>
      <c r="H5" s="14" t="str">
        <f>IF(OR(B5=0,F5=0),"NOT READY",IF(AND(B5=D5,F5=COUNTIF(入力_商品明細!L8:L37,"OK"),COUNTIF(F13:F32,"MATCH")=COUNTA(A13:A32)),"OK / VERIFY PHYSICAL","CHECK"))</f>
        <v>OK / VERIFY PHYSICAL</v>
      </c>
    </row>
    <row r="9" spans="1:8" ht="25.05" customHeight="1">
      <c r="A9" s="28" t="s">
        <v>181</v>
      </c>
      <c r="B9" s="28"/>
      <c r="C9" s="28"/>
      <c r="D9" s="28"/>
      <c r="E9" s="28"/>
      <c r="F9" s="28"/>
      <c r="G9" s="28"/>
      <c r="H9" s="28"/>
    </row>
    <row r="12" spans="1:8" ht="37.950000000000003" customHeight="1">
      <c r="A12" s="5" t="s">
        <v>182</v>
      </c>
      <c r="B12" s="5" t="s">
        <v>94</v>
      </c>
      <c r="C12" s="5" t="s">
        <v>183</v>
      </c>
      <c r="D12" s="5" t="s">
        <v>184</v>
      </c>
      <c r="E12" s="5" t="s">
        <v>185</v>
      </c>
      <c r="F12" s="5" t="s">
        <v>186</v>
      </c>
      <c r="G12" s="5" t="s">
        <v>132</v>
      </c>
      <c r="H12" s="5" t="s">
        <v>187</v>
      </c>
    </row>
    <row r="13" spans="1:8">
      <c r="A13" s="3" t="s">
        <v>102</v>
      </c>
      <c r="B13" t="str">
        <f>IF(A13="","",IFERROR(INDEX(入力_商品明細!$C$8:$C$37,MATCH(A13,入力_商品明細!$B$8:$B$37,0)),"SKU NOT FOUND"))</f>
        <v>Steel fastener set</v>
      </c>
      <c r="C13">
        <f>IF(A13="","",SUMIF(入力_商品明細!$B$8:$B$37,A13,入力_商品明細!$E$8:$E$37))</f>
        <v>30</v>
      </c>
      <c r="D13" s="3">
        <v>30</v>
      </c>
      <c r="E13">
        <f t="shared" ref="E13:E32" si="0">IF(OR(A13="",D13=""),"",C13-D13)</f>
        <v>0</v>
      </c>
      <c r="F13" t="str">
        <f t="shared" ref="F13:F32" si="1">IF(A13="","",IF(COUNTIF($A$13:$A$32,A13)&gt;1,"DUPLICATE SKU",IF(C13=0,"NOT PACKED",IF(D13="","ENTER QTY",IF(E13=0,"MATCH","MISMATCH")))))</f>
        <v>MATCH</v>
      </c>
      <c r="G13" s="3" t="s">
        <v>105</v>
      </c>
      <c r="H13" s="3" t="s">
        <v>188</v>
      </c>
    </row>
    <row r="14" spans="1:8">
      <c r="A14" s="3" t="s">
        <v>111</v>
      </c>
      <c r="B14" s="6" t="str">
        <f>IF(A14="","",IFERROR(INDEX(入力_商品明細!$C$8:$C$37,MATCH(A14,入力_商品明細!$B$8:$B$37,0)),"SKU NOT FOUND"))</f>
        <v>Rubber mounting pad</v>
      </c>
      <c r="C14" s="6">
        <f>IF(A14="","",SUMIF(入力_商品明細!$B$8:$B$37,A14,入力_商品明細!$E$8:$E$37))</f>
        <v>20</v>
      </c>
      <c r="D14" s="3">
        <v>20</v>
      </c>
      <c r="E14" s="6">
        <f t="shared" si="0"/>
        <v>0</v>
      </c>
      <c r="F14" s="6" t="str">
        <f t="shared" si="1"/>
        <v>MATCH</v>
      </c>
      <c r="G14" s="3" t="s">
        <v>105</v>
      </c>
      <c r="H14" s="3" t="s">
        <v>188</v>
      </c>
    </row>
    <row r="15" spans="1:8">
      <c r="A15" s="3"/>
      <c r="B15" t="str">
        <f>IF(A15="","",IFERROR(INDEX(入力_商品明細!$C$8:$C$37,MATCH(A15,入力_商品明細!$B$8:$B$37,0)),"SKU NOT FOUND"))</f>
        <v/>
      </c>
      <c r="C15" t="str">
        <f>IF(A15="","",SUMIF(入力_商品明細!$B$8:$B$37,A15,入力_商品明細!$E$8:$E$37))</f>
        <v/>
      </c>
      <c r="D15" s="3"/>
      <c r="E15" t="str">
        <f t="shared" si="0"/>
        <v/>
      </c>
      <c r="F15" t="str">
        <f t="shared" si="1"/>
        <v/>
      </c>
      <c r="G15" s="3"/>
      <c r="H15" s="3"/>
    </row>
    <row r="16" spans="1:8">
      <c r="A16" s="3"/>
      <c r="B16" s="6" t="str">
        <f>IF(A16="","",IFERROR(INDEX(入力_商品明細!$C$8:$C$37,MATCH(A16,入力_商品明細!$B$8:$B$37,0)),"SKU NOT FOUND"))</f>
        <v/>
      </c>
      <c r="C16" s="6" t="str">
        <f>IF(A16="","",SUMIF(入力_商品明細!$B$8:$B$37,A16,入力_商品明細!$E$8:$E$37))</f>
        <v/>
      </c>
      <c r="D16" s="3"/>
      <c r="E16" s="6" t="str">
        <f t="shared" si="0"/>
        <v/>
      </c>
      <c r="F16" s="6" t="str">
        <f t="shared" si="1"/>
        <v/>
      </c>
      <c r="G16" s="3"/>
      <c r="H16" s="3"/>
    </row>
    <row r="17" spans="1:8">
      <c r="A17" s="3"/>
      <c r="B17" t="str">
        <f>IF(A17="","",IFERROR(INDEX(入力_商品明細!$C$8:$C$37,MATCH(A17,入力_商品明細!$B$8:$B$37,0)),"SKU NOT FOUND"))</f>
        <v/>
      </c>
      <c r="C17" t="str">
        <f>IF(A17="","",SUMIF(入力_商品明細!$B$8:$B$37,A17,入力_商品明細!$E$8:$E$37))</f>
        <v/>
      </c>
      <c r="D17" s="3"/>
      <c r="E17" t="str">
        <f t="shared" si="0"/>
        <v/>
      </c>
      <c r="F17" t="str">
        <f t="shared" si="1"/>
        <v/>
      </c>
      <c r="G17" s="3"/>
      <c r="H17" s="3"/>
    </row>
    <row r="18" spans="1:8">
      <c r="A18" s="3"/>
      <c r="B18" s="6" t="str">
        <f>IF(A18="","",IFERROR(INDEX(入力_商品明細!$C$8:$C$37,MATCH(A18,入力_商品明細!$B$8:$B$37,0)),"SKU NOT FOUND"))</f>
        <v/>
      </c>
      <c r="C18" s="6" t="str">
        <f>IF(A18="","",SUMIF(入力_商品明細!$B$8:$B$37,A18,入力_商品明細!$E$8:$E$37))</f>
        <v/>
      </c>
      <c r="D18" s="3"/>
      <c r="E18" s="6" t="str">
        <f t="shared" si="0"/>
        <v/>
      </c>
      <c r="F18" s="6" t="str">
        <f t="shared" si="1"/>
        <v/>
      </c>
      <c r="G18" s="3"/>
      <c r="H18" s="3"/>
    </row>
    <row r="19" spans="1:8">
      <c r="A19" s="3"/>
      <c r="B19" t="str">
        <f>IF(A19="","",IFERROR(INDEX(入力_商品明細!$C$8:$C$37,MATCH(A19,入力_商品明細!$B$8:$B$37,0)),"SKU NOT FOUND"))</f>
        <v/>
      </c>
      <c r="C19" t="str">
        <f>IF(A19="","",SUMIF(入力_商品明細!$B$8:$B$37,A19,入力_商品明細!$E$8:$E$37))</f>
        <v/>
      </c>
      <c r="D19" s="3"/>
      <c r="E19" t="str">
        <f t="shared" si="0"/>
        <v/>
      </c>
      <c r="F19" t="str">
        <f t="shared" si="1"/>
        <v/>
      </c>
      <c r="G19" s="3"/>
      <c r="H19" s="3"/>
    </row>
    <row r="20" spans="1:8">
      <c r="A20" s="3"/>
      <c r="B20" s="6" t="str">
        <f>IF(A20="","",IFERROR(INDEX(入力_商品明細!$C$8:$C$37,MATCH(A20,入力_商品明細!$B$8:$B$37,0)),"SKU NOT FOUND"))</f>
        <v/>
      </c>
      <c r="C20" s="6" t="str">
        <f>IF(A20="","",SUMIF(入力_商品明細!$B$8:$B$37,A20,入力_商品明細!$E$8:$E$37))</f>
        <v/>
      </c>
      <c r="D20" s="3"/>
      <c r="E20" s="6" t="str">
        <f t="shared" si="0"/>
        <v/>
      </c>
      <c r="F20" s="6" t="str">
        <f t="shared" si="1"/>
        <v/>
      </c>
      <c r="G20" s="3"/>
      <c r="H20" s="3"/>
    </row>
    <row r="21" spans="1:8">
      <c r="A21" s="3"/>
      <c r="B21" t="str">
        <f>IF(A21="","",IFERROR(INDEX(入力_商品明細!$C$8:$C$37,MATCH(A21,入力_商品明細!$B$8:$B$37,0)),"SKU NOT FOUND"))</f>
        <v/>
      </c>
      <c r="C21" t="str">
        <f>IF(A21="","",SUMIF(入力_商品明細!$B$8:$B$37,A21,入力_商品明細!$E$8:$E$37))</f>
        <v/>
      </c>
      <c r="D21" s="3"/>
      <c r="E21" t="str">
        <f t="shared" si="0"/>
        <v/>
      </c>
      <c r="F21" t="str">
        <f t="shared" si="1"/>
        <v/>
      </c>
      <c r="G21" s="3"/>
      <c r="H21" s="3"/>
    </row>
    <row r="22" spans="1:8">
      <c r="A22" s="3"/>
      <c r="B22" s="6" t="str">
        <f>IF(A22="","",IFERROR(INDEX(入力_商品明細!$C$8:$C$37,MATCH(A22,入力_商品明細!$B$8:$B$37,0)),"SKU NOT FOUND"))</f>
        <v/>
      </c>
      <c r="C22" s="6" t="str">
        <f>IF(A22="","",SUMIF(入力_商品明細!$B$8:$B$37,A22,入力_商品明細!$E$8:$E$37))</f>
        <v/>
      </c>
      <c r="D22" s="3"/>
      <c r="E22" s="6" t="str">
        <f t="shared" si="0"/>
        <v/>
      </c>
      <c r="F22" s="6" t="str">
        <f t="shared" si="1"/>
        <v/>
      </c>
      <c r="G22" s="3"/>
      <c r="H22" s="3"/>
    </row>
    <row r="23" spans="1:8">
      <c r="A23" s="3"/>
      <c r="B23" t="str">
        <f>IF(A23="","",IFERROR(INDEX(入力_商品明細!$C$8:$C$37,MATCH(A23,入力_商品明細!$B$8:$B$37,0)),"SKU NOT FOUND"))</f>
        <v/>
      </c>
      <c r="C23" t="str">
        <f>IF(A23="","",SUMIF(入力_商品明細!$B$8:$B$37,A23,入力_商品明細!$E$8:$E$37))</f>
        <v/>
      </c>
      <c r="D23" s="3"/>
      <c r="E23" t="str">
        <f t="shared" si="0"/>
        <v/>
      </c>
      <c r="F23" t="str">
        <f t="shared" si="1"/>
        <v/>
      </c>
      <c r="G23" s="3"/>
      <c r="H23" s="3"/>
    </row>
    <row r="24" spans="1:8">
      <c r="A24" s="3"/>
      <c r="B24" s="6" t="str">
        <f>IF(A24="","",IFERROR(INDEX(入力_商品明細!$C$8:$C$37,MATCH(A24,入力_商品明細!$B$8:$B$37,0)),"SKU NOT FOUND"))</f>
        <v/>
      </c>
      <c r="C24" s="6" t="str">
        <f>IF(A24="","",SUMIF(入力_商品明細!$B$8:$B$37,A24,入力_商品明細!$E$8:$E$37))</f>
        <v/>
      </c>
      <c r="D24" s="3"/>
      <c r="E24" s="6" t="str">
        <f t="shared" si="0"/>
        <v/>
      </c>
      <c r="F24" s="6" t="str">
        <f t="shared" si="1"/>
        <v/>
      </c>
      <c r="G24" s="3"/>
      <c r="H24" s="3"/>
    </row>
    <row r="25" spans="1:8">
      <c r="A25" s="3"/>
      <c r="B25" t="str">
        <f>IF(A25="","",IFERROR(INDEX(入力_商品明細!$C$8:$C$37,MATCH(A25,入力_商品明細!$B$8:$B$37,0)),"SKU NOT FOUND"))</f>
        <v/>
      </c>
      <c r="C25" t="str">
        <f>IF(A25="","",SUMIF(入力_商品明細!$B$8:$B$37,A25,入力_商品明細!$E$8:$E$37))</f>
        <v/>
      </c>
      <c r="D25" s="3"/>
      <c r="E25" t="str">
        <f t="shared" si="0"/>
        <v/>
      </c>
      <c r="F25" t="str">
        <f t="shared" si="1"/>
        <v/>
      </c>
      <c r="G25" s="3"/>
      <c r="H25" s="3"/>
    </row>
    <row r="26" spans="1:8">
      <c r="A26" s="3"/>
      <c r="B26" s="6" t="str">
        <f>IF(A26="","",IFERROR(INDEX(入力_商品明細!$C$8:$C$37,MATCH(A26,入力_商品明細!$B$8:$B$37,0)),"SKU NOT FOUND"))</f>
        <v/>
      </c>
      <c r="C26" s="6" t="str">
        <f>IF(A26="","",SUMIF(入力_商品明細!$B$8:$B$37,A26,入力_商品明細!$E$8:$E$37))</f>
        <v/>
      </c>
      <c r="D26" s="3"/>
      <c r="E26" s="6" t="str">
        <f t="shared" si="0"/>
        <v/>
      </c>
      <c r="F26" s="6" t="str">
        <f t="shared" si="1"/>
        <v/>
      </c>
      <c r="G26" s="3"/>
      <c r="H26" s="3"/>
    </row>
    <row r="27" spans="1:8">
      <c r="A27" s="3"/>
      <c r="B27" t="str">
        <f>IF(A27="","",IFERROR(INDEX(入力_商品明細!$C$8:$C$37,MATCH(A27,入力_商品明細!$B$8:$B$37,0)),"SKU NOT FOUND"))</f>
        <v/>
      </c>
      <c r="C27" t="str">
        <f>IF(A27="","",SUMIF(入力_商品明細!$B$8:$B$37,A27,入力_商品明細!$E$8:$E$37))</f>
        <v/>
      </c>
      <c r="D27" s="3"/>
      <c r="E27" t="str">
        <f t="shared" si="0"/>
        <v/>
      </c>
      <c r="F27" t="str">
        <f t="shared" si="1"/>
        <v/>
      </c>
      <c r="G27" s="3"/>
      <c r="H27" s="3"/>
    </row>
    <row r="28" spans="1:8">
      <c r="A28" s="3"/>
      <c r="B28" s="6" t="str">
        <f>IF(A28="","",IFERROR(INDEX(入力_商品明細!$C$8:$C$37,MATCH(A28,入力_商品明細!$B$8:$B$37,0)),"SKU NOT FOUND"))</f>
        <v/>
      </c>
      <c r="C28" s="6" t="str">
        <f>IF(A28="","",SUMIF(入力_商品明細!$B$8:$B$37,A28,入力_商品明細!$E$8:$E$37))</f>
        <v/>
      </c>
      <c r="D28" s="3"/>
      <c r="E28" s="6" t="str">
        <f t="shared" si="0"/>
        <v/>
      </c>
      <c r="F28" s="6" t="str">
        <f t="shared" si="1"/>
        <v/>
      </c>
      <c r="G28" s="3"/>
      <c r="H28" s="3"/>
    </row>
    <row r="29" spans="1:8">
      <c r="A29" s="3"/>
      <c r="B29" t="str">
        <f>IF(A29="","",IFERROR(INDEX(入力_商品明細!$C$8:$C$37,MATCH(A29,入力_商品明細!$B$8:$B$37,0)),"SKU NOT FOUND"))</f>
        <v/>
      </c>
      <c r="C29" t="str">
        <f>IF(A29="","",SUMIF(入力_商品明細!$B$8:$B$37,A29,入力_商品明細!$E$8:$E$37))</f>
        <v/>
      </c>
      <c r="D29" s="3"/>
      <c r="E29" t="str">
        <f t="shared" si="0"/>
        <v/>
      </c>
      <c r="F29" t="str">
        <f t="shared" si="1"/>
        <v/>
      </c>
      <c r="G29" s="3"/>
      <c r="H29" s="3"/>
    </row>
    <row r="30" spans="1:8">
      <c r="A30" s="3"/>
      <c r="B30" s="6" t="str">
        <f>IF(A30="","",IFERROR(INDEX(入力_商品明細!$C$8:$C$37,MATCH(A30,入力_商品明細!$B$8:$B$37,0)),"SKU NOT FOUND"))</f>
        <v/>
      </c>
      <c r="C30" s="6" t="str">
        <f>IF(A30="","",SUMIF(入力_商品明細!$B$8:$B$37,A30,入力_商品明細!$E$8:$E$37))</f>
        <v/>
      </c>
      <c r="D30" s="3"/>
      <c r="E30" s="6" t="str">
        <f t="shared" si="0"/>
        <v/>
      </c>
      <c r="F30" s="6" t="str">
        <f t="shared" si="1"/>
        <v/>
      </c>
      <c r="G30" s="3"/>
      <c r="H30" s="3"/>
    </row>
    <row r="31" spans="1:8">
      <c r="A31" s="3"/>
      <c r="B31" t="str">
        <f>IF(A31="","",IFERROR(INDEX(入力_商品明細!$C$8:$C$37,MATCH(A31,入力_商品明細!$B$8:$B$37,0)),"SKU NOT FOUND"))</f>
        <v/>
      </c>
      <c r="C31" t="str">
        <f>IF(A31="","",SUMIF(入力_商品明細!$B$8:$B$37,A31,入力_商品明細!$E$8:$E$37))</f>
        <v/>
      </c>
      <c r="D31" s="3"/>
      <c r="E31" t="str">
        <f t="shared" si="0"/>
        <v/>
      </c>
      <c r="F31" t="str">
        <f t="shared" si="1"/>
        <v/>
      </c>
      <c r="G31" s="3"/>
      <c r="H31" s="3"/>
    </row>
    <row r="32" spans="1:8">
      <c r="A32" s="3"/>
      <c r="B32" s="6" t="str">
        <f>IF(A32="","",IFERROR(INDEX(入力_商品明細!$C$8:$C$37,MATCH(A32,入力_商品明細!$B$8:$B$37,0)),"SKU NOT FOUND"))</f>
        <v/>
      </c>
      <c r="C32" s="6" t="str">
        <f>IF(A32="","",SUMIF(入力_商品明細!$B$8:$B$37,A32,入力_商品明細!$E$8:$E$37))</f>
        <v/>
      </c>
      <c r="D32" s="3"/>
      <c r="E32" s="6" t="str">
        <f t="shared" si="0"/>
        <v/>
      </c>
      <c r="F32" s="6" t="str">
        <f t="shared" si="1"/>
        <v/>
      </c>
      <c r="G32" s="3"/>
      <c r="H32" s="3"/>
    </row>
    <row r="34" spans="1:8" ht="25.95" customHeight="1">
      <c r="A34" s="12" t="s">
        <v>189</v>
      </c>
      <c r="B34" s="12"/>
      <c r="C34" s="12">
        <f>SUM(C13:C32)</f>
        <v>50</v>
      </c>
      <c r="D34" s="12">
        <f>SUM(D13:D32)</f>
        <v>50</v>
      </c>
      <c r="E34" s="12">
        <f>SUM(E13:E32)</f>
        <v>0</v>
      </c>
      <c r="F34" s="12"/>
      <c r="G34" s="12"/>
      <c r="H34" s="12"/>
    </row>
    <row r="37" spans="1:8" ht="30" customHeight="1">
      <c r="A37" s="31" t="s">
        <v>190</v>
      </c>
      <c r="B37" s="31"/>
      <c r="C37" s="31"/>
      <c r="D37" s="31"/>
      <c r="E37" s="31"/>
      <c r="F37" s="31"/>
      <c r="G37" s="31"/>
      <c r="H37" s="31"/>
    </row>
  </sheetData>
  <mergeCells count="4">
    <mergeCell ref="A1:H2"/>
    <mergeCell ref="A3:H3"/>
    <mergeCell ref="A9:H9"/>
    <mergeCell ref="A37:H37"/>
  </mergeCells>
  <phoneticPr fontId="16"/>
  <conditionalFormatting sqref="F13:F32">
    <cfRule type="expression" dxfId="2" priority="2">
      <formula>AND($A13&lt;&gt;"",$F13&lt;&gt;"MATCH")</formula>
    </cfRule>
    <cfRule type="expression" dxfId="1" priority="3">
      <formula>$F13="MATCH"</formula>
    </cfRule>
  </conditionalFormatting>
  <conditionalFormatting sqref="H5">
    <cfRule type="expression" dxfId="0" priority="1">
      <formula>OR($H5="CHECK",$H5="NOT READY")</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使い方・注意</vt:lpstr>
      <vt:lpstr>入力_基本・箱</vt:lpstr>
      <vt:lpstr>入力_商品明細</vt:lpstr>
      <vt:lpstr>PACKING LIST EN</vt:lpstr>
      <vt:lpstr>パッキングリスト JP</vt:lpstr>
      <vt:lpstr>INVOICE照合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ゆうき 岩本</cp:lastModifiedBy>
  <dcterms:modified xsi:type="dcterms:W3CDTF">2026-10-31T02:45:24Z</dcterms:modified>
</cp:coreProperties>
</file>